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codeName="{8C4F1C90-05EB-6A55-5F09-09C24B55AC0B}"/>
  <workbookPr codeName="ThisWorkbook"/>
  <bookViews>
    <workbookView xWindow="-15" yWindow="-15" windowWidth="14400" windowHeight="11760"/>
  </bookViews>
  <sheets>
    <sheet name="Losses - Day" sheetId="1" r:id="rId1"/>
    <sheet name="Config" sheetId="5" r:id="rId2"/>
  </sheets>
  <externalReferences>
    <externalReference r:id="rId3"/>
  </externalReferences>
  <definedNames>
    <definedName name="CLEAR_RANGE">[1]Losses!$K$11:$K$34,[1]Losses!$C$11:$C$34,[1]Losses!$C$36:$C$59,[1]Losses!$K$36:$K$59,[1]Losses!$C$61:$C$84,[1]Losses!$K$61:$K$84</definedName>
    <definedName name="LOSS_EFFECTIVE_DATE">Config!$B$2</definedName>
    <definedName name="LOSS_PERCENTAGE">Config!$B$1</definedName>
  </definedNames>
  <calcPr calcId="145621"/>
</workbook>
</file>

<file path=xl/calcChain.xml><?xml version="1.0" encoding="utf-8"?>
<calcChain xmlns="http://schemas.openxmlformats.org/spreadsheetml/2006/main">
  <c r="E37" i="1" l="1"/>
  <c r="E36" i="1"/>
  <c r="E35" i="1"/>
  <c r="E34" i="1"/>
  <c r="E33" i="1"/>
  <c r="E32" i="1"/>
  <c r="E31" i="1"/>
  <c r="E30" i="1"/>
  <c r="E29" i="1"/>
  <c r="E28" i="1"/>
  <c r="E27" i="1"/>
  <c r="E26" i="1"/>
  <c r="E25" i="1"/>
  <c r="E24" i="1"/>
  <c r="E23" i="1"/>
  <c r="E22" i="1"/>
  <c r="E21" i="1"/>
  <c r="E20" i="1"/>
  <c r="E19" i="1"/>
  <c r="E18" i="1"/>
  <c r="E17" i="1"/>
  <c r="E16" i="1"/>
  <c r="E15" i="1"/>
  <c r="E14" i="1"/>
  <c r="E72" i="1"/>
  <c r="E71" i="1"/>
  <c r="E70" i="1"/>
  <c r="E69" i="1"/>
  <c r="E68" i="1"/>
  <c r="E67" i="1"/>
  <c r="E66" i="1"/>
  <c r="E65" i="1"/>
  <c r="E64" i="1"/>
  <c r="E63" i="1"/>
  <c r="E62" i="1"/>
  <c r="E61" i="1"/>
  <c r="E60" i="1"/>
  <c r="E59" i="1"/>
  <c r="E58" i="1"/>
  <c r="E57" i="1"/>
  <c r="E56" i="1"/>
  <c r="E55" i="1"/>
  <c r="E54" i="1"/>
  <c r="E53" i="1"/>
  <c r="E52" i="1"/>
  <c r="E51" i="1"/>
  <c r="E50" i="1"/>
  <c r="E49" i="1"/>
  <c r="C4" i="1" l="1"/>
  <c r="F14" i="1" l="1"/>
  <c r="G14" i="1" s="1"/>
  <c r="E39" i="1"/>
  <c r="D74" i="1"/>
  <c r="C39" i="1"/>
  <c r="D14" i="1" l="1"/>
  <c r="F15" i="1"/>
  <c r="G15" i="1" l="1"/>
  <c r="D15" i="1" l="1"/>
  <c r="F16" i="1"/>
  <c r="G16" i="1" l="1"/>
  <c r="D16" i="1" l="1"/>
  <c r="F17" i="1"/>
  <c r="G17" i="1" l="1"/>
  <c r="D17" i="1" l="1"/>
  <c r="F18" i="1"/>
  <c r="G18" i="1" l="1"/>
  <c r="D18" i="1" l="1"/>
  <c r="F19" i="1"/>
  <c r="G19" i="1" l="1"/>
  <c r="D19" i="1" l="1"/>
  <c r="F20" i="1"/>
  <c r="G20" i="1" s="1"/>
  <c r="D20" i="1" l="1"/>
  <c r="F21" i="1"/>
  <c r="G21" i="1" s="1"/>
  <c r="D21" i="1" l="1"/>
  <c r="F22" i="1"/>
  <c r="G22" i="1" s="1"/>
  <c r="D22" i="1" l="1"/>
  <c r="F23" i="1"/>
  <c r="G23" i="1" s="1"/>
  <c r="D23" i="1" l="1"/>
  <c r="F24" i="1"/>
  <c r="G24" i="1" s="1"/>
  <c r="D24" i="1" l="1"/>
  <c r="F25" i="1"/>
  <c r="G25" i="1" s="1"/>
  <c r="D25" i="1" l="1"/>
  <c r="F26" i="1"/>
  <c r="G26" i="1" s="1"/>
  <c r="D26" i="1" l="1"/>
  <c r="F27" i="1"/>
  <c r="G27" i="1" s="1"/>
  <c r="D27" i="1" l="1"/>
  <c r="F28" i="1"/>
  <c r="G28" i="1" s="1"/>
  <c r="D28" i="1" l="1"/>
  <c r="F29" i="1"/>
  <c r="G29" i="1" s="1"/>
  <c r="D29" i="1" l="1"/>
  <c r="F30" i="1"/>
  <c r="G30" i="1" s="1"/>
  <c r="D30" i="1" l="1"/>
  <c r="F31" i="1"/>
  <c r="G31" i="1" s="1"/>
  <c r="D31" i="1" l="1"/>
  <c r="F32" i="1"/>
  <c r="G32" i="1" s="1"/>
  <c r="D32" i="1" l="1"/>
  <c r="F33" i="1"/>
  <c r="G33" i="1" s="1"/>
  <c r="D33" i="1" l="1"/>
  <c r="F34" i="1"/>
  <c r="G34" i="1" s="1"/>
  <c r="D34" i="1" l="1"/>
  <c r="F35" i="1"/>
  <c r="G35" i="1" s="1"/>
  <c r="D35" i="1" l="1"/>
  <c r="F36" i="1"/>
  <c r="G36" i="1" s="1"/>
  <c r="D36" i="1" l="1"/>
  <c r="F37" i="1"/>
  <c r="G37" i="1" l="1"/>
  <c r="F39" i="1"/>
  <c r="D37" i="1" l="1"/>
  <c r="D39" i="1" s="1"/>
  <c r="G39" i="1"/>
  <c r="E74" i="1" l="1"/>
  <c r="F49" i="1"/>
  <c r="G49" i="1" s="1"/>
  <c r="F50" i="1" l="1"/>
  <c r="G50" i="1" s="1"/>
  <c r="C50" i="1" s="1"/>
  <c r="C49" i="1"/>
  <c r="F51" i="1" l="1"/>
  <c r="G51" i="1" l="1"/>
  <c r="C51" i="1" l="1"/>
  <c r="F52" i="1"/>
  <c r="G52" i="1" l="1"/>
  <c r="C52" i="1" l="1"/>
  <c r="F53" i="1"/>
  <c r="G53" i="1" l="1"/>
  <c r="C53" i="1" l="1"/>
  <c r="F54" i="1"/>
  <c r="G54" i="1" l="1"/>
  <c r="C54" i="1" l="1"/>
  <c r="F55" i="1"/>
  <c r="G55" i="1" s="1"/>
  <c r="C55" i="1" s="1"/>
  <c r="F56" i="1" l="1"/>
  <c r="G56" i="1" s="1"/>
  <c r="C56" i="1" l="1"/>
  <c r="F57" i="1"/>
  <c r="G57" i="1" s="1"/>
  <c r="C57" i="1" l="1"/>
  <c r="F58" i="1"/>
  <c r="G58" i="1" s="1"/>
  <c r="C58" i="1" l="1"/>
  <c r="F59" i="1"/>
  <c r="G59" i="1" s="1"/>
  <c r="C59" i="1" l="1"/>
  <c r="F60" i="1"/>
  <c r="G60" i="1" s="1"/>
  <c r="C60" i="1" l="1"/>
  <c r="F61" i="1"/>
  <c r="G61" i="1" s="1"/>
  <c r="C61" i="1" l="1"/>
  <c r="F62" i="1"/>
  <c r="G62" i="1" s="1"/>
  <c r="C62" i="1" l="1"/>
  <c r="F63" i="1"/>
  <c r="G63" i="1" s="1"/>
  <c r="C63" i="1" l="1"/>
  <c r="F64" i="1"/>
  <c r="G64" i="1" s="1"/>
  <c r="C64" i="1" l="1"/>
  <c r="F65" i="1"/>
  <c r="G65" i="1" s="1"/>
  <c r="C65" i="1" l="1"/>
  <c r="F66" i="1"/>
  <c r="G66" i="1" s="1"/>
  <c r="C66" i="1" l="1"/>
  <c r="F67" i="1"/>
  <c r="G67" i="1" s="1"/>
  <c r="C67" i="1" l="1"/>
  <c r="F68" i="1"/>
  <c r="G68" i="1" s="1"/>
  <c r="C68" i="1" l="1"/>
  <c r="F69" i="1"/>
  <c r="G69" i="1" s="1"/>
  <c r="C69" i="1" l="1"/>
  <c r="F70" i="1"/>
  <c r="G70" i="1" s="1"/>
  <c r="C70" i="1" l="1"/>
  <c r="F71" i="1"/>
  <c r="G71" i="1" s="1"/>
  <c r="C71" i="1" l="1"/>
  <c r="F72" i="1"/>
  <c r="G72" i="1" l="1"/>
  <c r="F74" i="1"/>
  <c r="C72" i="1" l="1"/>
  <c r="C74" i="1" s="1"/>
  <c r="G74" i="1"/>
</calcChain>
</file>

<file path=xl/sharedStrings.xml><?xml version="1.0" encoding="utf-8"?>
<sst xmlns="http://schemas.openxmlformats.org/spreadsheetml/2006/main" count="27" uniqueCount="19">
  <si>
    <t>24:00</t>
  </si>
  <si>
    <t>Losses</t>
  </si>
  <si>
    <t>SUM</t>
  </si>
  <si>
    <t>EXACT
LOSSES</t>
  </si>
  <si>
    <t>Hour Ending</t>
  </si>
  <si>
    <t>If a Fixed Schedule is required
each hour, where do you want the
fixed schedule to be applied?</t>
  </si>
  <si>
    <t>Point of Receipt (MWH)</t>
  </si>
  <si>
    <t>Point of Delivery (MWH)</t>
  </si>
  <si>
    <t>Fill in MWHs To be Scheduled at Point of Receipt.  MWHs at Point of Delivery will be reduced by calculated losses.</t>
  </si>
  <si>
    <t>Total</t>
  </si>
  <si>
    <t>Point of Delivery Calculator</t>
  </si>
  <si>
    <t>Loss Calculation Tool</t>
  </si>
  <si>
    <t>Fill in MWHs To be Scheduled at Point of Delivery.  Losses will be added to determine MWHs needed at Point of Receipt.</t>
  </si>
  <si>
    <t>Point of Receipt Calculator</t>
  </si>
  <si>
    <t>Loss Percentage</t>
  </si>
  <si>
    <t>Effective Date</t>
  </si>
  <si>
    <t>This tool is provided to assist transmission customers in scheduling transmission transactions where transmission losses will be taken from the MWHs scheduled.  Losses are accounted for in whole MWHs.  If a MWH schedule is desired at the Point of Delivery each hour, the tool will calculate the quantity of MWHs required at the Point of Receipt to supply the appropriate losses.  The tool will also calculate the quantity of MWHs delivered to the Point of Delivery if MWHs are specified at the Point of Receipt on the transmission system.  If multiple day transactions are being scheduled, simply repeat the use of the tool for each day.</t>
  </si>
  <si>
    <t>Duke Energy Carolinas</t>
  </si>
  <si>
    <t>11/1/2017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</si>
</sst>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_);\(0.000\)"/>
  </numFmts>
  <fonts count="12" x14ac:knownFonts="1">
    <font>
      <sz val="10"/>
      <name val="Arial"/>
    </font>
    <font>
      <sz val="11"/>
      <color theme="1"/>
      <name val="Calibri"/>
      <family val="2"/>
      <scheme val="minor"/>
    </font>
    <font>
      <sz val="11"/>
      <color theme="1"/>
      <name val="Calibri"/>
      <family val="2"/>
      <scheme val="minor"/>
    </font>
    <font>
      <sz val="8"/>
      <name val="Arial"/>
      <family val="2"/>
    </font>
    <font>
      <sz val="14"/>
      <name val="Arial"/>
      <family val="2"/>
    </font>
    <font>
      <sz val="8"/>
      <name val="Arial"/>
      <family val="2"/>
    </font>
    <font>
      <b/>
      <sz val="10"/>
      <name val="Arial"/>
      <family val="2"/>
    </font>
    <font>
      <b/>
      <sz val="12"/>
      <name val="Arial"/>
      <family val="2"/>
    </font>
    <font>
      <b/>
      <sz val="9"/>
      <name val="Arial"/>
      <family val="2"/>
    </font>
    <font>
      <b/>
      <sz val="11"/>
      <color theme="1"/>
      <name val="Calibri"/>
      <family val="2"/>
      <scheme val="minor"/>
    </font>
    <font>
      <sz val="8"/>
      <color rgb="FF000000"/>
      <name val="Tahoma"/>
      <family val="2"/>
    </font>
    <font>
      <sz val="10"/>
      <color rgb="FF000000"/>
      <name val="Arial"/>
      <family val="2"/>
    </font>
  </fonts>
  <fills count="5">
    <fill>
      <patternFill patternType="none"/>
    </fill>
    <fill>
      <patternFill patternType="gray125"/>
    </fill>
    <fill>
      <patternFill patternType="solid">
        <fgColor indexed="57"/>
        <bgColor indexed="64"/>
      </patternFill>
    </fill>
    <fill>
      <patternFill patternType="solid">
        <fgColor indexed="43"/>
        <bgColor indexed="64"/>
      </patternFill>
    </fill>
    <fill>
      <patternFill patternType="solid">
        <fgColor indexed="4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s>
  <cellStyleXfs count="2">
    <xf numFmtId="0" fontId="0" fillId="0" borderId="0"/>
    <xf numFmtId="0" fontId="2" fillId="0" borderId="0"/>
  </cellStyleXfs>
  <cellXfs count="52">
    <xf numFmtId="0" fontId="0" fillId="0" borderId="0" xfId="0"/>
    <xf numFmtId="0" fontId="0" fillId="2" borderId="1" xfId="0" applyFill="1" applyBorder="1" applyAlignment="1">
      <alignment horizontal="center" wrapText="1"/>
    </xf>
    <xf numFmtId="0" fontId="0" fillId="2" borderId="1" xfId="0" applyFill="1" applyBorder="1" applyAlignment="1">
      <alignment horizontal="center"/>
    </xf>
    <xf numFmtId="0" fontId="0" fillId="2" borderId="1" xfId="0" applyFill="1" applyBorder="1"/>
    <xf numFmtId="0" fontId="0" fillId="2" borderId="0" xfId="0" applyFill="1" applyProtection="1">
      <protection hidden="1"/>
    </xf>
    <xf numFmtId="0" fontId="0" fillId="2" borderId="1" xfId="0" applyFill="1" applyBorder="1" applyAlignment="1" applyProtection="1">
      <alignment horizontal="center" wrapText="1"/>
      <protection hidden="1"/>
    </xf>
    <xf numFmtId="20" fontId="0" fillId="2" borderId="1" xfId="0" applyNumberFormat="1" applyFill="1" applyBorder="1" applyProtection="1">
      <protection hidden="1"/>
    </xf>
    <xf numFmtId="49" fontId="0" fillId="2" borderId="1" xfId="0" applyNumberFormat="1" applyFill="1" applyBorder="1" applyAlignment="1" applyProtection="1">
      <alignment horizontal="right"/>
      <protection hidden="1"/>
    </xf>
    <xf numFmtId="0" fontId="0" fillId="2" borderId="1" xfId="0" applyFill="1" applyBorder="1" applyAlignment="1" applyProtection="1">
      <alignment horizontal="center"/>
      <protection hidden="1"/>
    </xf>
    <xf numFmtId="0" fontId="0" fillId="2" borderId="1" xfId="0" applyFill="1" applyBorder="1" applyProtection="1">
      <protection hidden="1"/>
    </xf>
    <xf numFmtId="0" fontId="0" fillId="0" borderId="0" xfId="0" applyAlignment="1">
      <alignment horizontal="centerContinuous"/>
    </xf>
    <xf numFmtId="49" fontId="0" fillId="2" borderId="2" xfId="0" applyNumberFormat="1" applyFill="1" applyBorder="1" applyAlignment="1" applyProtection="1">
      <alignment horizontal="right"/>
      <protection hidden="1"/>
    </xf>
    <xf numFmtId="0" fontId="0" fillId="2" borderId="3" xfId="0" applyFill="1" applyBorder="1" applyAlignment="1">
      <alignment horizontal="right"/>
    </xf>
    <xf numFmtId="0" fontId="0" fillId="2" borderId="4" xfId="0" applyFill="1" applyBorder="1"/>
    <xf numFmtId="0" fontId="0" fillId="0" borderId="0" xfId="0" applyFill="1" applyBorder="1" applyAlignment="1">
      <alignment horizontal="right"/>
    </xf>
    <xf numFmtId="0" fontId="0" fillId="0" borderId="0" xfId="0" applyFill="1" applyBorder="1"/>
    <xf numFmtId="0" fontId="0" fillId="0" borderId="0" xfId="0" applyAlignment="1">
      <alignment vertical="top" wrapText="1"/>
    </xf>
    <xf numFmtId="0" fontId="0" fillId="3" borderId="0" xfId="0" applyFill="1" applyAlignment="1">
      <alignment vertical="top" wrapText="1"/>
    </xf>
    <xf numFmtId="0" fontId="6" fillId="0" borderId="0" xfId="0" applyFont="1" applyAlignment="1">
      <alignment horizontal="centerContinuous"/>
    </xf>
    <xf numFmtId="0" fontId="6" fillId="0" borderId="0" xfId="0" applyFont="1" applyAlignment="1">
      <alignment horizontal="center"/>
    </xf>
    <xf numFmtId="164" fontId="0" fillId="2" borderId="1" xfId="0" applyNumberFormat="1" applyFill="1" applyBorder="1"/>
    <xf numFmtId="37" fontId="0" fillId="0" borderId="1" xfId="0" applyNumberFormat="1" applyFill="1" applyBorder="1" applyProtection="1">
      <protection locked="0"/>
    </xf>
    <xf numFmtId="37" fontId="0" fillId="2" borderId="1" xfId="0" applyNumberFormat="1" applyFill="1" applyBorder="1" applyProtection="1">
      <protection hidden="1"/>
    </xf>
    <xf numFmtId="37" fontId="0" fillId="2" borderId="1" xfId="0" applyNumberFormat="1" applyFill="1" applyBorder="1"/>
    <xf numFmtId="37" fontId="0" fillId="2" borderId="2" xfId="0" applyNumberFormat="1" applyFill="1" applyBorder="1" applyProtection="1">
      <protection hidden="1"/>
    </xf>
    <xf numFmtId="0" fontId="7" fillId="0" borderId="0" xfId="0" applyFont="1" applyAlignment="1">
      <alignment horizontal="centerContinuous"/>
    </xf>
    <xf numFmtId="0" fontId="4" fillId="0" borderId="0" xfId="0" applyFont="1" applyAlignment="1">
      <alignment horizontal="center"/>
    </xf>
    <xf numFmtId="0" fontId="7" fillId="0" borderId="0" xfId="0" applyFont="1" applyAlignment="1">
      <alignment horizontal="center"/>
    </xf>
    <xf numFmtId="0" fontId="8" fillId="0" borderId="0" xfId="0" applyFont="1" applyAlignment="1">
      <alignment horizontal="center"/>
    </xf>
    <xf numFmtId="0" fontId="9" fillId="0" borderId="0" xfId="1" applyFont="1"/>
    <xf numFmtId="10" fontId="2" fillId="0" borderId="0" xfId="1" applyNumberFormat="1"/>
    <xf numFmtId="0" fontId="2" fillId="0" borderId="0" xfId="1"/>
    <xf numFmtId="0" fontId="6" fillId="0" borderId="0" xfId="0" applyFont="1" applyFill="1" applyBorder="1" applyAlignment="1">
      <alignment horizontal="centerContinuous"/>
    </xf>
    <xf numFmtId="0" fontId="0" fillId="0" borderId="0" xfId="0" applyFill="1" applyBorder="1" applyAlignment="1">
      <alignment horizontal="centerContinuous"/>
    </xf>
    <xf numFmtId="0" fontId="6" fillId="0" borderId="0" xfId="0" applyFont="1" applyFill="1" applyBorder="1" applyAlignment="1">
      <alignment horizontal="center"/>
    </xf>
    <xf numFmtId="0" fontId="0" fillId="0" borderId="0" xfId="0" applyFill="1" applyBorder="1" applyAlignment="1" applyProtection="1">
      <alignment horizontal="center" wrapText="1"/>
      <protection hidden="1"/>
    </xf>
    <xf numFmtId="0" fontId="0" fillId="0" borderId="0" xfId="0" applyFill="1" applyBorder="1" applyAlignment="1">
      <alignment horizontal="center"/>
    </xf>
    <xf numFmtId="0" fontId="0" fillId="0" borderId="0" xfId="0" applyFill="1" applyBorder="1" applyAlignment="1">
      <alignment horizontal="center" wrapText="1"/>
    </xf>
    <xf numFmtId="0" fontId="0" fillId="0" borderId="0" xfId="0" applyFill="1" applyBorder="1" applyAlignment="1" applyProtection="1">
      <alignment horizontal="center"/>
      <protection hidden="1"/>
    </xf>
    <xf numFmtId="20" fontId="0" fillId="0" borderId="0" xfId="0" applyNumberFormat="1" applyFill="1" applyBorder="1" applyProtection="1">
      <protection hidden="1"/>
    </xf>
    <xf numFmtId="37" fontId="0" fillId="0" borderId="0" xfId="0" applyNumberFormat="1" applyFill="1" applyBorder="1" applyProtection="1">
      <protection locked="0"/>
    </xf>
    <xf numFmtId="37" fontId="0" fillId="0" borderId="0" xfId="0" applyNumberFormat="1" applyFill="1" applyBorder="1" applyProtection="1">
      <protection hidden="1"/>
    </xf>
    <xf numFmtId="164" fontId="0" fillId="0" borderId="0" xfId="0" applyNumberFormat="1" applyFill="1" applyBorder="1"/>
    <xf numFmtId="0" fontId="0" fillId="0" borderId="0" xfId="0" applyFill="1" applyBorder="1" applyProtection="1">
      <protection hidden="1"/>
    </xf>
    <xf numFmtId="49" fontId="0" fillId="0" borderId="0" xfId="0" applyNumberFormat="1" applyFill="1" applyBorder="1" applyAlignment="1" applyProtection="1">
      <alignment horizontal="right"/>
      <protection hidden="1"/>
    </xf>
    <xf numFmtId="37" fontId="0" fillId="0" borderId="0" xfId="0" applyNumberFormat="1" applyFill="1" applyBorder="1"/>
    <xf numFmtId="0" fontId="3" fillId="4" borderId="5" xfId="0" applyFont="1" applyFill="1" applyBorder="1" applyAlignment="1" applyProtection="1">
      <alignment vertical="top" wrapText="1"/>
      <protection hidden="1"/>
    </xf>
    <xf numFmtId="0" fontId="0" fillId="0" borderId="5" xfId="0" applyBorder="1" applyAlignment="1" applyProtection="1">
      <alignment vertical="top" wrapText="1"/>
      <protection hidden="1"/>
    </xf>
    <xf numFmtId="0" fontId="0" fillId="0" borderId="5" xfId="0" applyBorder="1" applyAlignment="1">
      <alignment vertical="top" wrapText="1"/>
    </xf>
    <xf numFmtId="0" fontId="0" fillId="0" borderId="5" xfId="0" applyBorder="1" applyAlignment="1">
      <alignment wrapText="1"/>
    </xf>
    <xf numFmtId="0" fontId="3" fillId="0" borderId="0" xfId="0" applyFont="1" applyAlignment="1">
      <alignment horizontal="center" vertical="top" wrapText="1"/>
    </xf>
    <xf numFmtId="49" fontId="1" fillId="0" borderId="0" xfId="1" applyNumberFormat="1" applyFont="1"/>
  </cellXfs>
  <cellStyles count="2">
    <cellStyle name="Normal" xfId="0" builtinId="0"/>
    <cellStyle name="Normal 2" xfId="1"/>
  </cellStyles>
  <dxfs count="0"/>
  <tableStyles count="0" defaultTableStyle="TableStyleMedium9" defaultPivotStyle="PivotStyleLight16"/>
  <colors>
    <mruColors>
      <color rgb="FF339966"/>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8</xdr:row>
          <xdr:rowOff>9525</xdr:rowOff>
        </xdr:from>
        <xdr:to>
          <xdr:col>2</xdr:col>
          <xdr:colOff>533400</xdr:colOff>
          <xdr:row>8</xdr:row>
          <xdr:rowOff>228600</xdr:rowOff>
        </xdr:to>
        <xdr:sp macro="" textlink="">
          <xdr:nvSpPr>
            <xdr:cNvPr id="1026" name="Option Button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Point of Receipt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8</xdr:row>
          <xdr:rowOff>285750</xdr:rowOff>
        </xdr:from>
        <xdr:to>
          <xdr:col>2</xdr:col>
          <xdr:colOff>533400</xdr:colOff>
          <xdr:row>8</xdr:row>
          <xdr:rowOff>504825</xdr:rowOff>
        </xdr:to>
        <xdr:sp macro="" textlink="">
          <xdr:nvSpPr>
            <xdr:cNvPr id="1027" name="Option Button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Point of Delivery</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133350</xdr:colOff>
          <xdr:row>9</xdr:row>
          <xdr:rowOff>133350</xdr:rowOff>
        </xdr:from>
        <xdr:to>
          <xdr:col>6</xdr:col>
          <xdr:colOff>447675</xdr:colOff>
          <xdr:row>11</xdr:row>
          <xdr:rowOff>19050</xdr:rowOff>
        </xdr:to>
        <xdr:sp macro="" textlink="">
          <xdr:nvSpPr>
            <xdr:cNvPr id="1040" name="Button 16" hidden="1">
              <a:extLst>
                <a:ext uri="{63B3BB69-23CF-44E3-9099-C40C66FF867C}">
                  <a14:compatExt spid="_x0000_s104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Reset Values for POR Calculator</a:t>
              </a:r>
            </a:p>
            <a:p>
              <a:pPr algn="ctr" rtl="0">
                <a:defRPr sz="1000"/>
              </a:pPr>
              <a:endParaRPr lang="en-US" sz="1000" b="0" i="0" u="none" strike="noStrike" baseline="0">
                <a:solidFill>
                  <a:srgbClr val="000000"/>
                </a:solidFill>
                <a:latin typeface="Arial"/>
                <a:cs typeface="Arial"/>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123825</xdr:colOff>
          <xdr:row>44</xdr:row>
          <xdr:rowOff>114300</xdr:rowOff>
        </xdr:from>
        <xdr:to>
          <xdr:col>6</xdr:col>
          <xdr:colOff>447675</xdr:colOff>
          <xdr:row>46</xdr:row>
          <xdr:rowOff>9525</xdr:rowOff>
        </xdr:to>
        <xdr:sp macro="" textlink="">
          <xdr:nvSpPr>
            <xdr:cNvPr id="1041" name="Button 17" hidden="1">
              <a:extLst>
                <a:ext uri="{63B3BB69-23CF-44E3-9099-C40C66FF867C}">
                  <a14:compatExt spid="_x0000_s104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Reset Values for POD Calculator</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i17380\Local%20Settings\Temporary%20Internet%20Files\Content.Outlook\OWQ9HAYB\loss%20calc.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sses"/>
      <sheetName val="Config"/>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2:N74"/>
  <sheetViews>
    <sheetView showGridLines="0" tabSelected="1" workbookViewId="0">
      <selection activeCell="D49" sqref="D49"/>
    </sheetView>
  </sheetViews>
  <sheetFormatPr defaultRowHeight="12.75" x14ac:dyDescent="0.2"/>
  <cols>
    <col min="1" max="1" width="28.7109375" customWidth="1"/>
    <col min="5" max="7" width="9.7109375" customWidth="1"/>
    <col min="8" max="8" width="4.7109375" customWidth="1"/>
    <col min="12" max="12" width="10.7109375" customWidth="1"/>
    <col min="13" max="13" width="9.140625" customWidth="1"/>
  </cols>
  <sheetData>
    <row r="2" spans="1:14" ht="18" x14ac:dyDescent="0.25">
      <c r="C2" s="26" t="s">
        <v>17</v>
      </c>
      <c r="D2" s="10"/>
      <c r="E2" s="10"/>
      <c r="F2" s="10"/>
      <c r="G2" s="10"/>
      <c r="H2" s="10"/>
    </row>
    <row r="3" spans="1:14" ht="15.75" x14ac:dyDescent="0.25">
      <c r="C3" s="27" t="s">
        <v>11</v>
      </c>
      <c r="D3" s="10"/>
      <c r="E3" s="10"/>
      <c r="F3" s="10"/>
      <c r="G3" s="10"/>
      <c r="H3" s="10"/>
    </row>
    <row r="4" spans="1:14" ht="12" customHeight="1" x14ac:dyDescent="0.25">
      <c r="A4" s="25"/>
      <c r="C4" s="28" t="str">
        <f>"Transmission Loss Rate is " &amp; LOSS_PERCENTAGE*100 &amp; "%"</f>
        <v>Transmission Loss Rate is 2.17%</v>
      </c>
      <c r="D4" s="10"/>
      <c r="E4" s="10"/>
      <c r="F4" s="10"/>
      <c r="G4" s="10"/>
      <c r="H4" s="10"/>
    </row>
    <row r="5" spans="1:14" ht="12" customHeight="1" x14ac:dyDescent="0.25">
      <c r="A5" s="25"/>
      <c r="C5" s="28"/>
      <c r="D5" s="10"/>
      <c r="E5" s="10"/>
      <c r="F5" s="10"/>
      <c r="G5" s="10"/>
      <c r="H5" s="10"/>
    </row>
    <row r="6" spans="1:14" ht="9" customHeight="1" x14ac:dyDescent="0.2"/>
    <row r="7" spans="1:14" ht="71.25" customHeight="1" x14ac:dyDescent="0.2">
      <c r="A7" s="50" t="s">
        <v>16</v>
      </c>
      <c r="B7" s="50"/>
      <c r="C7" s="50"/>
      <c r="D7" s="50"/>
      <c r="E7" s="50"/>
      <c r="F7" s="50"/>
      <c r="G7" s="50"/>
      <c r="H7" s="50"/>
      <c r="I7" s="50"/>
    </row>
    <row r="9" spans="1:14" ht="40.5" customHeight="1" x14ac:dyDescent="0.2">
      <c r="A9" s="17" t="s">
        <v>5</v>
      </c>
    </row>
    <row r="10" spans="1:14" x14ac:dyDescent="0.2">
      <c r="A10" s="16"/>
    </row>
    <row r="11" spans="1:14" x14ac:dyDescent="0.2">
      <c r="A11" s="18" t="s">
        <v>13</v>
      </c>
      <c r="I11" s="15"/>
      <c r="J11" s="15"/>
      <c r="K11" s="32"/>
      <c r="L11" s="15"/>
      <c r="M11" s="15"/>
      <c r="N11" s="15"/>
    </row>
    <row r="12" spans="1:14" x14ac:dyDescent="0.2">
      <c r="B12" s="10"/>
      <c r="D12" s="19"/>
      <c r="E12" s="10"/>
      <c r="F12" s="10"/>
      <c r="G12" s="10"/>
      <c r="I12" s="33"/>
      <c r="J12" s="15"/>
      <c r="K12" s="34"/>
      <c r="L12" s="33"/>
      <c r="M12" s="33"/>
      <c r="N12" s="33"/>
    </row>
    <row r="13" spans="1:14" ht="38.25" x14ac:dyDescent="0.2">
      <c r="A13" s="4"/>
      <c r="B13" s="5" t="s">
        <v>4</v>
      </c>
      <c r="C13" s="5" t="s">
        <v>6</v>
      </c>
      <c r="D13" s="5" t="s">
        <v>7</v>
      </c>
      <c r="E13" s="2" t="s">
        <v>2</v>
      </c>
      <c r="F13" s="1" t="s">
        <v>3</v>
      </c>
      <c r="G13" s="8" t="s">
        <v>1</v>
      </c>
      <c r="I13" s="35"/>
      <c r="J13" s="35"/>
      <c r="K13" s="35"/>
      <c r="L13" s="36"/>
      <c r="M13" s="37"/>
      <c r="N13" s="38"/>
    </row>
    <row r="14" spans="1:14" x14ac:dyDescent="0.2">
      <c r="A14" s="46" t="s">
        <v>8</v>
      </c>
      <c r="B14" s="6">
        <v>4.1666666666666664E-2</v>
      </c>
      <c r="C14" s="21"/>
      <c r="D14" s="22">
        <f t="shared" ref="D14:D37" si="0">C14-G14</f>
        <v>0</v>
      </c>
      <c r="E14" s="20">
        <f>SUM($C$14:C14)/(1+LOSS_PERCENTAGE)</f>
        <v>0</v>
      </c>
      <c r="F14" s="20">
        <f>C14-E14</f>
        <v>0</v>
      </c>
      <c r="G14" s="9">
        <f>ROUND(F14,0)</f>
        <v>0</v>
      </c>
      <c r="I14" s="39"/>
      <c r="J14" s="40"/>
      <c r="K14" s="41"/>
      <c r="L14" s="42"/>
      <c r="M14" s="42"/>
      <c r="N14" s="43"/>
    </row>
    <row r="15" spans="1:14" x14ac:dyDescent="0.2">
      <c r="A15" s="47"/>
      <c r="B15" s="6">
        <v>8.3333333333333301E-2</v>
      </c>
      <c r="C15" s="21"/>
      <c r="D15" s="22">
        <f t="shared" si="0"/>
        <v>0</v>
      </c>
      <c r="E15" s="20">
        <f>SUM($C$14:C15)/(1+LOSS_PERCENTAGE)</f>
        <v>0</v>
      </c>
      <c r="F15" s="20">
        <f>(SUM($C$14:C15)-E15)-SUM($G$14:G14)</f>
        <v>0</v>
      </c>
      <c r="G15" s="9">
        <f t="shared" ref="G15:G20" si="1">ROUND(F15,0)</f>
        <v>0</v>
      </c>
      <c r="I15" s="39"/>
      <c r="J15" s="40"/>
      <c r="K15" s="41"/>
      <c r="L15" s="42"/>
      <c r="M15" s="42"/>
      <c r="N15" s="43"/>
    </row>
    <row r="16" spans="1:14" x14ac:dyDescent="0.2">
      <c r="A16" s="48"/>
      <c r="B16" s="6">
        <v>0.125</v>
      </c>
      <c r="C16" s="21"/>
      <c r="D16" s="22">
        <f t="shared" si="0"/>
        <v>0</v>
      </c>
      <c r="E16" s="20">
        <f>SUM($C$14:C16)/(1+LOSS_PERCENTAGE)</f>
        <v>0</v>
      </c>
      <c r="F16" s="20">
        <f>(SUM($C$14:C16)-E16)-SUM($G$14:G15)</f>
        <v>0</v>
      </c>
      <c r="G16" s="9">
        <f t="shared" si="1"/>
        <v>0</v>
      </c>
      <c r="I16" s="39"/>
      <c r="J16" s="40"/>
      <c r="K16" s="41"/>
      <c r="L16" s="42"/>
      <c r="M16" s="42"/>
      <c r="N16" s="43"/>
    </row>
    <row r="17" spans="1:14" x14ac:dyDescent="0.2">
      <c r="A17" s="4"/>
      <c r="B17" s="6">
        <v>0.16666666666666699</v>
      </c>
      <c r="C17" s="21"/>
      <c r="D17" s="22">
        <f t="shared" si="0"/>
        <v>0</v>
      </c>
      <c r="E17" s="20">
        <f>SUM($C$14:C17)/(1+LOSS_PERCENTAGE)</f>
        <v>0</v>
      </c>
      <c r="F17" s="20">
        <f>(SUM($C$14:C17)-E17)-SUM($G$14:G16)</f>
        <v>0</v>
      </c>
      <c r="G17" s="9">
        <f t="shared" si="1"/>
        <v>0</v>
      </c>
      <c r="I17" s="39"/>
      <c r="J17" s="40"/>
      <c r="K17" s="41"/>
      <c r="L17" s="42"/>
      <c r="M17" s="42"/>
      <c r="N17" s="43"/>
    </row>
    <row r="18" spans="1:14" x14ac:dyDescent="0.2">
      <c r="A18" s="4"/>
      <c r="B18" s="6">
        <v>0.20833333333333301</v>
      </c>
      <c r="C18" s="21"/>
      <c r="D18" s="22">
        <f t="shared" si="0"/>
        <v>0</v>
      </c>
      <c r="E18" s="20">
        <f>SUM($C$14:C18)/(1+LOSS_PERCENTAGE)</f>
        <v>0</v>
      </c>
      <c r="F18" s="20">
        <f>(SUM($C$14:C18)-E18)-SUM($G$14:G17)</f>
        <v>0</v>
      </c>
      <c r="G18" s="9">
        <f t="shared" si="1"/>
        <v>0</v>
      </c>
      <c r="I18" s="39"/>
      <c r="J18" s="40"/>
      <c r="K18" s="41"/>
      <c r="L18" s="42"/>
      <c r="M18" s="42"/>
      <c r="N18" s="43"/>
    </row>
    <row r="19" spans="1:14" x14ac:dyDescent="0.2">
      <c r="A19" s="4"/>
      <c r="B19" s="6">
        <v>0.25</v>
      </c>
      <c r="C19" s="21"/>
      <c r="D19" s="22">
        <f t="shared" si="0"/>
        <v>0</v>
      </c>
      <c r="E19" s="20">
        <f>SUM($C$14:C19)/(1+LOSS_PERCENTAGE)</f>
        <v>0</v>
      </c>
      <c r="F19" s="20">
        <f>(SUM($C$14:C19)-E19)-SUM($G$14:G18)</f>
        <v>0</v>
      </c>
      <c r="G19" s="9">
        <f t="shared" si="1"/>
        <v>0</v>
      </c>
      <c r="I19" s="39"/>
      <c r="J19" s="40"/>
      <c r="K19" s="41"/>
      <c r="L19" s="42"/>
      <c r="M19" s="42"/>
      <c r="N19" s="43"/>
    </row>
    <row r="20" spans="1:14" x14ac:dyDescent="0.2">
      <c r="A20" s="4"/>
      <c r="B20" s="6">
        <v>0.29166666666666702</v>
      </c>
      <c r="C20" s="21"/>
      <c r="D20" s="22">
        <f t="shared" si="0"/>
        <v>0</v>
      </c>
      <c r="E20" s="20">
        <f>SUM($C$14:C20)/(1+LOSS_PERCENTAGE)</f>
        <v>0</v>
      </c>
      <c r="F20" s="20">
        <f>(SUM($C$14:C20)-E20)-SUM($G$14:G19)</f>
        <v>0</v>
      </c>
      <c r="G20" s="9">
        <f t="shared" si="1"/>
        <v>0</v>
      </c>
      <c r="I20" s="39"/>
      <c r="J20" s="40"/>
      <c r="K20" s="41"/>
      <c r="L20" s="42"/>
      <c r="M20" s="42"/>
      <c r="N20" s="43"/>
    </row>
    <row r="21" spans="1:14" x14ac:dyDescent="0.2">
      <c r="A21" s="4"/>
      <c r="B21" s="6">
        <v>0.33333333333333298</v>
      </c>
      <c r="C21" s="21"/>
      <c r="D21" s="22">
        <f t="shared" si="0"/>
        <v>0</v>
      </c>
      <c r="E21" s="20">
        <f>SUM($C$14:C21)/(1+LOSS_PERCENTAGE)</f>
        <v>0</v>
      </c>
      <c r="F21" s="20">
        <f>(SUM($C$14:C21)-E21)-SUM($G$14:G20)</f>
        <v>0</v>
      </c>
      <c r="G21" s="9">
        <f>ROUND(F21,0)</f>
        <v>0</v>
      </c>
      <c r="I21" s="39"/>
      <c r="J21" s="40"/>
      <c r="K21" s="41"/>
      <c r="L21" s="42"/>
      <c r="M21" s="42"/>
      <c r="N21" s="43"/>
    </row>
    <row r="22" spans="1:14" x14ac:dyDescent="0.2">
      <c r="A22" s="4"/>
      <c r="B22" s="6">
        <v>0.375</v>
      </c>
      <c r="C22" s="21"/>
      <c r="D22" s="22">
        <f t="shared" si="0"/>
        <v>0</v>
      </c>
      <c r="E22" s="20">
        <f>SUM($C$14:C22)/(1+LOSS_PERCENTAGE)</f>
        <v>0</v>
      </c>
      <c r="F22" s="20">
        <f>(SUM($C$14:C22)-E22)-SUM($G$14:G21)</f>
        <v>0</v>
      </c>
      <c r="G22" s="9">
        <f>ROUND(F22,0)</f>
        <v>0</v>
      </c>
      <c r="I22" s="39"/>
      <c r="J22" s="40"/>
      <c r="K22" s="41"/>
      <c r="L22" s="42"/>
      <c r="M22" s="42"/>
      <c r="N22" s="43"/>
    </row>
    <row r="23" spans="1:14" x14ac:dyDescent="0.2">
      <c r="A23" s="4"/>
      <c r="B23" s="6">
        <v>0.41666666666666702</v>
      </c>
      <c r="C23" s="21"/>
      <c r="D23" s="22">
        <f t="shared" si="0"/>
        <v>0</v>
      </c>
      <c r="E23" s="20">
        <f>SUM($C$14:C23)/(1+LOSS_PERCENTAGE)</f>
        <v>0</v>
      </c>
      <c r="F23" s="20">
        <f>(SUM($C$14:C23)-E23)-SUM($G$14:G22)</f>
        <v>0</v>
      </c>
      <c r="G23" s="9">
        <f t="shared" ref="G23:G37" si="2">ROUND(F23,0)</f>
        <v>0</v>
      </c>
      <c r="I23" s="39"/>
      <c r="J23" s="40"/>
      <c r="K23" s="41"/>
      <c r="L23" s="42"/>
      <c r="M23" s="42"/>
      <c r="N23" s="43"/>
    </row>
    <row r="24" spans="1:14" x14ac:dyDescent="0.2">
      <c r="A24" s="4"/>
      <c r="B24" s="6">
        <v>0.45833333333333298</v>
      </c>
      <c r="C24" s="21"/>
      <c r="D24" s="22">
        <f t="shared" si="0"/>
        <v>0</v>
      </c>
      <c r="E24" s="20">
        <f>SUM($C$14:C24)/(1+LOSS_PERCENTAGE)</f>
        <v>0</v>
      </c>
      <c r="F24" s="20">
        <f>(SUM($C$14:C24)-E24)-SUM($G$14:G23)</f>
        <v>0</v>
      </c>
      <c r="G24" s="9">
        <f t="shared" si="2"/>
        <v>0</v>
      </c>
      <c r="I24" s="39"/>
      <c r="J24" s="40"/>
      <c r="K24" s="41"/>
      <c r="L24" s="42"/>
      <c r="M24" s="42"/>
      <c r="N24" s="43"/>
    </row>
    <row r="25" spans="1:14" x14ac:dyDescent="0.2">
      <c r="A25" s="4"/>
      <c r="B25" s="6">
        <v>0.5</v>
      </c>
      <c r="C25" s="21"/>
      <c r="D25" s="22">
        <f t="shared" si="0"/>
        <v>0</v>
      </c>
      <c r="E25" s="20">
        <f>SUM($C$14:C25)/(1+LOSS_PERCENTAGE)</f>
        <v>0</v>
      </c>
      <c r="F25" s="20">
        <f>(SUM($C$14:C25)-E25)-SUM($G$14:G24)</f>
        <v>0</v>
      </c>
      <c r="G25" s="9">
        <f t="shared" si="2"/>
        <v>0</v>
      </c>
      <c r="I25" s="39"/>
      <c r="J25" s="40"/>
      <c r="K25" s="41"/>
      <c r="L25" s="42"/>
      <c r="M25" s="42"/>
      <c r="N25" s="43"/>
    </row>
    <row r="26" spans="1:14" x14ac:dyDescent="0.2">
      <c r="A26" s="4"/>
      <c r="B26" s="6">
        <v>0.54166666666666696</v>
      </c>
      <c r="C26" s="21"/>
      <c r="D26" s="22">
        <f t="shared" si="0"/>
        <v>0</v>
      </c>
      <c r="E26" s="20">
        <f>SUM($C$14:C26)/(1+LOSS_PERCENTAGE)</f>
        <v>0</v>
      </c>
      <c r="F26" s="20">
        <f>(SUM($C$14:C26)-E26)-SUM($G$14:G25)</f>
        <v>0</v>
      </c>
      <c r="G26" s="9">
        <f t="shared" si="2"/>
        <v>0</v>
      </c>
      <c r="I26" s="39"/>
      <c r="J26" s="40"/>
      <c r="K26" s="41"/>
      <c r="L26" s="42"/>
      <c r="M26" s="42"/>
      <c r="N26" s="43"/>
    </row>
    <row r="27" spans="1:14" x14ac:dyDescent="0.2">
      <c r="A27" s="4"/>
      <c r="B27" s="6">
        <v>0.58333333333333304</v>
      </c>
      <c r="C27" s="21"/>
      <c r="D27" s="22">
        <f t="shared" si="0"/>
        <v>0</v>
      </c>
      <c r="E27" s="20">
        <f>SUM($C$14:C27)/(1+LOSS_PERCENTAGE)</f>
        <v>0</v>
      </c>
      <c r="F27" s="20">
        <f>(SUM($C$14:C27)-E27)-SUM($G$14:G26)</f>
        <v>0</v>
      </c>
      <c r="G27" s="9">
        <f t="shared" si="2"/>
        <v>0</v>
      </c>
      <c r="I27" s="39"/>
      <c r="J27" s="40"/>
      <c r="K27" s="41"/>
      <c r="L27" s="42"/>
      <c r="M27" s="42"/>
      <c r="N27" s="43"/>
    </row>
    <row r="28" spans="1:14" x14ac:dyDescent="0.2">
      <c r="A28" s="4"/>
      <c r="B28" s="6">
        <v>0.625</v>
      </c>
      <c r="C28" s="21"/>
      <c r="D28" s="22">
        <f t="shared" si="0"/>
        <v>0</v>
      </c>
      <c r="E28" s="20">
        <f>SUM($C$14:C28)/(1+LOSS_PERCENTAGE)</f>
        <v>0</v>
      </c>
      <c r="F28" s="20">
        <f>(SUM($C$14:C28)-E28)-SUM($G$14:G27)</f>
        <v>0</v>
      </c>
      <c r="G28" s="9">
        <f t="shared" si="2"/>
        <v>0</v>
      </c>
      <c r="I28" s="39"/>
      <c r="J28" s="40"/>
      <c r="K28" s="41"/>
      <c r="L28" s="42"/>
      <c r="M28" s="42"/>
      <c r="N28" s="43"/>
    </row>
    <row r="29" spans="1:14" x14ac:dyDescent="0.2">
      <c r="A29" s="4"/>
      <c r="B29" s="6">
        <v>0.66666666666666696</v>
      </c>
      <c r="C29" s="21"/>
      <c r="D29" s="22">
        <f t="shared" si="0"/>
        <v>0</v>
      </c>
      <c r="E29" s="20">
        <f>SUM($C$14:C29)/(1+LOSS_PERCENTAGE)</f>
        <v>0</v>
      </c>
      <c r="F29" s="20">
        <f>(SUM($C$14:C29)-E29)-SUM($G$14:G28)</f>
        <v>0</v>
      </c>
      <c r="G29" s="9">
        <f t="shared" si="2"/>
        <v>0</v>
      </c>
      <c r="I29" s="39"/>
      <c r="J29" s="40"/>
      <c r="K29" s="41"/>
      <c r="L29" s="42"/>
      <c r="M29" s="42"/>
      <c r="N29" s="43"/>
    </row>
    <row r="30" spans="1:14" x14ac:dyDescent="0.2">
      <c r="A30" s="4"/>
      <c r="B30" s="6">
        <v>0.70833333333333304</v>
      </c>
      <c r="C30" s="21"/>
      <c r="D30" s="22">
        <f t="shared" si="0"/>
        <v>0</v>
      </c>
      <c r="E30" s="20">
        <f>SUM($C$14:C30)/(1+LOSS_PERCENTAGE)</f>
        <v>0</v>
      </c>
      <c r="F30" s="20">
        <f>(SUM($C$14:C30)-E30)-SUM($G$14:G29)</f>
        <v>0</v>
      </c>
      <c r="G30" s="9">
        <f t="shared" si="2"/>
        <v>0</v>
      </c>
      <c r="I30" s="39"/>
      <c r="J30" s="40"/>
      <c r="K30" s="41"/>
      <c r="L30" s="42"/>
      <c r="M30" s="42"/>
      <c r="N30" s="43"/>
    </row>
    <row r="31" spans="1:14" x14ac:dyDescent="0.2">
      <c r="A31" s="4"/>
      <c r="B31" s="6">
        <v>0.75</v>
      </c>
      <c r="C31" s="21"/>
      <c r="D31" s="22">
        <f t="shared" si="0"/>
        <v>0</v>
      </c>
      <c r="E31" s="20">
        <f>SUM($C$14:C31)/(1+LOSS_PERCENTAGE)</f>
        <v>0</v>
      </c>
      <c r="F31" s="20">
        <f>(SUM($C$14:C31)-E31)-SUM($G$14:G30)</f>
        <v>0</v>
      </c>
      <c r="G31" s="9">
        <f t="shared" si="2"/>
        <v>0</v>
      </c>
      <c r="I31" s="39"/>
      <c r="J31" s="40"/>
      <c r="K31" s="41"/>
      <c r="L31" s="42"/>
      <c r="M31" s="42"/>
      <c r="N31" s="43"/>
    </row>
    <row r="32" spans="1:14" x14ac:dyDescent="0.2">
      <c r="A32" s="4"/>
      <c r="B32" s="6">
        <v>0.79166666666666696</v>
      </c>
      <c r="C32" s="21"/>
      <c r="D32" s="22">
        <f t="shared" si="0"/>
        <v>0</v>
      </c>
      <c r="E32" s="20">
        <f>SUM($C$14:C32)/(1+LOSS_PERCENTAGE)</f>
        <v>0</v>
      </c>
      <c r="F32" s="20">
        <f>(SUM($C$14:C32)-E32)-SUM($G$14:G31)</f>
        <v>0</v>
      </c>
      <c r="G32" s="9">
        <f t="shared" si="2"/>
        <v>0</v>
      </c>
      <c r="I32" s="39"/>
      <c r="J32" s="40"/>
      <c r="K32" s="41"/>
      <c r="L32" s="42"/>
      <c r="M32" s="42"/>
      <c r="N32" s="43"/>
    </row>
    <row r="33" spans="1:14" x14ac:dyDescent="0.2">
      <c r="A33" s="4"/>
      <c r="B33" s="6">
        <v>0.83333333333333304</v>
      </c>
      <c r="C33" s="21"/>
      <c r="D33" s="22">
        <f t="shared" si="0"/>
        <v>0</v>
      </c>
      <c r="E33" s="20">
        <f>SUM($C$14:C33)/(1+LOSS_PERCENTAGE)</f>
        <v>0</v>
      </c>
      <c r="F33" s="20">
        <f>(SUM($C$14:C33)-E33)-SUM($G$14:G32)</f>
        <v>0</v>
      </c>
      <c r="G33" s="9">
        <f t="shared" si="2"/>
        <v>0</v>
      </c>
      <c r="I33" s="39"/>
      <c r="J33" s="40"/>
      <c r="K33" s="41"/>
      <c r="L33" s="42"/>
      <c r="M33" s="42"/>
      <c r="N33" s="43"/>
    </row>
    <row r="34" spans="1:14" x14ac:dyDescent="0.2">
      <c r="A34" s="4"/>
      <c r="B34" s="6">
        <v>0.875</v>
      </c>
      <c r="C34" s="21"/>
      <c r="D34" s="22">
        <f t="shared" si="0"/>
        <v>0</v>
      </c>
      <c r="E34" s="20">
        <f>SUM($C$14:C34)/(1+LOSS_PERCENTAGE)</f>
        <v>0</v>
      </c>
      <c r="F34" s="20">
        <f>(SUM($C$14:C34)-E34)-SUM($G$14:G33)</f>
        <v>0</v>
      </c>
      <c r="G34" s="9">
        <f t="shared" si="2"/>
        <v>0</v>
      </c>
      <c r="I34" s="39"/>
      <c r="J34" s="40"/>
      <c r="K34" s="41"/>
      <c r="L34" s="42"/>
      <c r="M34" s="42"/>
      <c r="N34" s="43"/>
    </row>
    <row r="35" spans="1:14" x14ac:dyDescent="0.2">
      <c r="A35" s="4"/>
      <c r="B35" s="6">
        <v>0.91666666666666696</v>
      </c>
      <c r="C35" s="21"/>
      <c r="D35" s="22">
        <f t="shared" si="0"/>
        <v>0</v>
      </c>
      <c r="E35" s="20">
        <f>SUM($C$14:C35)/(1+LOSS_PERCENTAGE)</f>
        <v>0</v>
      </c>
      <c r="F35" s="20">
        <f>(SUM($C$14:C35)-E35)-SUM($G$14:G34)</f>
        <v>0</v>
      </c>
      <c r="G35" s="9">
        <f t="shared" si="2"/>
        <v>0</v>
      </c>
      <c r="I35" s="39"/>
      <c r="J35" s="40"/>
      <c r="K35" s="41"/>
      <c r="L35" s="42"/>
      <c r="M35" s="42"/>
      <c r="N35" s="43"/>
    </row>
    <row r="36" spans="1:14" x14ac:dyDescent="0.2">
      <c r="A36" s="4"/>
      <c r="B36" s="6">
        <v>0.95833333333333304</v>
      </c>
      <c r="C36" s="21"/>
      <c r="D36" s="22">
        <f t="shared" si="0"/>
        <v>0</v>
      </c>
      <c r="E36" s="20">
        <f>SUM($C$14:C36)/(1+LOSS_PERCENTAGE)</f>
        <v>0</v>
      </c>
      <c r="F36" s="20">
        <f>(SUM($C$14:C36)-E36)-SUM($G$14:G35)</f>
        <v>0</v>
      </c>
      <c r="G36" s="9">
        <f t="shared" si="2"/>
        <v>0</v>
      </c>
      <c r="I36" s="39"/>
      <c r="J36" s="40"/>
      <c r="K36" s="41"/>
      <c r="L36" s="42"/>
      <c r="M36" s="42"/>
      <c r="N36" s="43"/>
    </row>
    <row r="37" spans="1:14" x14ac:dyDescent="0.2">
      <c r="A37" s="4"/>
      <c r="B37" s="11" t="s">
        <v>0</v>
      </c>
      <c r="C37" s="21"/>
      <c r="D37" s="24">
        <f t="shared" si="0"/>
        <v>0</v>
      </c>
      <c r="E37" s="20">
        <f>SUM($C$14:C37)/(1+LOSS_PERCENTAGE)</f>
        <v>0</v>
      </c>
      <c r="F37" s="20">
        <f>(SUM($C$14:C37)-E37)-SUM($G$14:G36)</f>
        <v>0</v>
      </c>
      <c r="G37" s="9">
        <f t="shared" si="2"/>
        <v>0</v>
      </c>
      <c r="I37" s="44"/>
      <c r="J37" s="40"/>
      <c r="K37" s="41"/>
      <c r="L37" s="42"/>
      <c r="M37" s="42"/>
      <c r="N37" s="43"/>
    </row>
    <row r="38" spans="1:14" x14ac:dyDescent="0.2">
      <c r="A38" s="12"/>
      <c r="B38" s="13"/>
      <c r="C38" s="23"/>
      <c r="D38" s="23"/>
      <c r="E38" s="20"/>
      <c r="F38" s="20"/>
      <c r="G38" s="3"/>
      <c r="I38" s="15"/>
      <c r="J38" s="40"/>
      <c r="K38" s="45"/>
      <c r="L38" s="42"/>
      <c r="M38" s="42"/>
      <c r="N38" s="15"/>
    </row>
    <row r="39" spans="1:14" x14ac:dyDescent="0.2">
      <c r="A39" s="12" t="s">
        <v>9</v>
      </c>
      <c r="B39" s="13"/>
      <c r="C39" s="23">
        <f>SUM(C14:C37)</f>
        <v>0</v>
      </c>
      <c r="D39" s="23">
        <f>SUM(D14:D37)</f>
        <v>0</v>
      </c>
      <c r="E39" s="20">
        <f>E37</f>
        <v>0</v>
      </c>
      <c r="F39" s="20">
        <f>SUM(F14:F37)</f>
        <v>0</v>
      </c>
      <c r="G39" s="3">
        <f>SUM(G14:G37)</f>
        <v>0</v>
      </c>
      <c r="I39" s="15"/>
      <c r="J39" s="45"/>
      <c r="K39" s="45"/>
      <c r="L39" s="42"/>
      <c r="M39" s="42"/>
      <c r="N39" s="15"/>
    </row>
    <row r="40" spans="1:14" x14ac:dyDescent="0.2">
      <c r="A40" s="14"/>
      <c r="B40" s="15"/>
      <c r="C40" s="15"/>
      <c r="D40" s="15"/>
      <c r="E40" s="15"/>
      <c r="F40" s="15"/>
      <c r="G40" s="15"/>
    </row>
    <row r="41" spans="1:14" x14ac:dyDescent="0.2">
      <c r="A41" s="14"/>
      <c r="B41" s="15"/>
      <c r="C41" s="15"/>
      <c r="D41" s="15"/>
      <c r="E41" s="15"/>
      <c r="F41" s="15"/>
      <c r="G41" s="15"/>
    </row>
    <row r="42" spans="1:14" x14ac:dyDescent="0.2">
      <c r="A42" s="14"/>
      <c r="B42" s="15"/>
      <c r="C42" s="15"/>
      <c r="D42" s="15"/>
      <c r="E42" s="15"/>
      <c r="F42" s="15"/>
      <c r="G42" s="15"/>
    </row>
    <row r="43" spans="1:14" x14ac:dyDescent="0.2">
      <c r="A43" s="14"/>
      <c r="B43" s="15"/>
      <c r="C43" s="15"/>
      <c r="D43" s="15"/>
      <c r="E43" s="15"/>
      <c r="F43" s="15"/>
      <c r="G43" s="15"/>
    </row>
    <row r="44" spans="1:14" x14ac:dyDescent="0.2">
      <c r="A44" s="14"/>
      <c r="B44" s="15"/>
      <c r="C44" s="15"/>
      <c r="D44" s="15"/>
      <c r="E44" s="15"/>
      <c r="F44" s="15"/>
      <c r="G44" s="15"/>
    </row>
    <row r="45" spans="1:14" x14ac:dyDescent="0.2">
      <c r="A45" s="14"/>
      <c r="B45" s="15"/>
      <c r="C45" s="15"/>
      <c r="D45" s="15"/>
      <c r="E45" s="15"/>
      <c r="F45" s="15"/>
      <c r="G45" s="15"/>
    </row>
    <row r="46" spans="1:14" x14ac:dyDescent="0.2">
      <c r="A46" s="18" t="s">
        <v>10</v>
      </c>
      <c r="B46" s="15"/>
      <c r="E46" s="15"/>
      <c r="F46" s="15"/>
      <c r="G46" s="15"/>
    </row>
    <row r="47" spans="1:14" x14ac:dyDescent="0.2">
      <c r="A47" s="10"/>
      <c r="B47" s="10"/>
      <c r="D47" s="19"/>
      <c r="E47" s="10"/>
      <c r="F47" s="10"/>
      <c r="G47" s="10"/>
    </row>
    <row r="48" spans="1:14" ht="38.25" x14ac:dyDescent="0.2">
      <c r="A48" s="4"/>
      <c r="B48" s="5" t="s">
        <v>4</v>
      </c>
      <c r="C48" s="5" t="s">
        <v>6</v>
      </c>
      <c r="D48" s="5" t="s">
        <v>7</v>
      </c>
      <c r="E48" s="8" t="s">
        <v>2</v>
      </c>
      <c r="F48" s="5" t="s">
        <v>3</v>
      </c>
      <c r="G48" s="8" t="s">
        <v>1</v>
      </c>
    </row>
    <row r="49" spans="1:7" x14ac:dyDescent="0.2">
      <c r="A49" s="46" t="s">
        <v>12</v>
      </c>
      <c r="B49" s="6">
        <v>4.1666666666666664E-2</v>
      </c>
      <c r="C49" s="22">
        <f t="shared" ref="C49:C72" si="3">D49+G49</f>
        <v>0</v>
      </c>
      <c r="D49" s="21"/>
      <c r="E49" s="20">
        <f>SUM($D$49:D49)*(1+LOSS_PERCENTAGE)</f>
        <v>0</v>
      </c>
      <c r="F49" s="20">
        <f>E49-D49</f>
        <v>0</v>
      </c>
      <c r="G49" s="9">
        <f>ROUND(F49,0)</f>
        <v>0</v>
      </c>
    </row>
    <row r="50" spans="1:7" x14ac:dyDescent="0.2">
      <c r="A50" s="47"/>
      <c r="B50" s="6">
        <v>8.3333333333333301E-2</v>
      </c>
      <c r="C50" s="22">
        <f t="shared" si="3"/>
        <v>0</v>
      </c>
      <c r="D50" s="21"/>
      <c r="E50" s="20">
        <f>SUM($D$49:D50)*(1+LOSS_PERCENTAGE)</f>
        <v>0</v>
      </c>
      <c r="F50" s="20">
        <f>(E50-SUM($D$49:D50))-SUM($G$49:G49)</f>
        <v>0</v>
      </c>
      <c r="G50" s="9">
        <f t="shared" ref="G50:G55" si="4">ROUND(F50,0)</f>
        <v>0</v>
      </c>
    </row>
    <row r="51" spans="1:7" x14ac:dyDescent="0.2">
      <c r="A51" s="48"/>
      <c r="B51" s="6">
        <v>0.125</v>
      </c>
      <c r="C51" s="22">
        <f t="shared" si="3"/>
        <v>0</v>
      </c>
      <c r="D51" s="21"/>
      <c r="E51" s="20">
        <f>SUM($D$49:D51)*(1+LOSS_PERCENTAGE)</f>
        <v>0</v>
      </c>
      <c r="F51" s="20">
        <f>(E51-SUM($D$49:D51))-SUM($G$49:G50)</f>
        <v>0</v>
      </c>
      <c r="G51" s="9">
        <f t="shared" si="4"/>
        <v>0</v>
      </c>
    </row>
    <row r="52" spans="1:7" x14ac:dyDescent="0.2">
      <c r="A52" s="49"/>
      <c r="B52" s="6">
        <v>0.16666666666666699</v>
      </c>
      <c r="C52" s="22">
        <f t="shared" si="3"/>
        <v>0</v>
      </c>
      <c r="D52" s="21"/>
      <c r="E52" s="20">
        <f>SUM($D$49:D52)*(1+LOSS_PERCENTAGE)</f>
        <v>0</v>
      </c>
      <c r="F52" s="20">
        <f>(E52-SUM($D$49:D52))-SUM($G$49:G51)</f>
        <v>0</v>
      </c>
      <c r="G52" s="9">
        <f t="shared" si="4"/>
        <v>0</v>
      </c>
    </row>
    <row r="53" spans="1:7" x14ac:dyDescent="0.2">
      <c r="A53" s="4"/>
      <c r="B53" s="6">
        <v>0.20833333333333301</v>
      </c>
      <c r="C53" s="22">
        <f t="shared" si="3"/>
        <v>0</v>
      </c>
      <c r="D53" s="21"/>
      <c r="E53" s="20">
        <f>SUM($D$49:D53)*(1+LOSS_PERCENTAGE)</f>
        <v>0</v>
      </c>
      <c r="F53" s="20">
        <f>(E53-SUM($D$49:D53))-SUM($G$49:G52)</f>
        <v>0</v>
      </c>
      <c r="G53" s="9">
        <f t="shared" si="4"/>
        <v>0</v>
      </c>
    </row>
    <row r="54" spans="1:7" x14ac:dyDescent="0.2">
      <c r="A54" s="4"/>
      <c r="B54" s="6">
        <v>0.25</v>
      </c>
      <c r="C54" s="22">
        <f t="shared" si="3"/>
        <v>0</v>
      </c>
      <c r="D54" s="21"/>
      <c r="E54" s="20">
        <f>SUM($D$49:D54)*(1+LOSS_PERCENTAGE)</f>
        <v>0</v>
      </c>
      <c r="F54" s="20">
        <f>(E54-SUM($D$49:D54))-SUM($G$49:G53)</f>
        <v>0</v>
      </c>
      <c r="G54" s="9">
        <f t="shared" si="4"/>
        <v>0</v>
      </c>
    </row>
    <row r="55" spans="1:7" x14ac:dyDescent="0.2">
      <c r="A55" s="4"/>
      <c r="B55" s="6">
        <v>0.29166666666666702</v>
      </c>
      <c r="C55" s="22">
        <f t="shared" si="3"/>
        <v>0</v>
      </c>
      <c r="D55" s="21"/>
      <c r="E55" s="20">
        <f>SUM($D$49:D55)*(1+LOSS_PERCENTAGE)</f>
        <v>0</v>
      </c>
      <c r="F55" s="20">
        <f>(E55-SUM($D$49:D55))-SUM($G$49:G54)</f>
        <v>0</v>
      </c>
      <c r="G55" s="9">
        <f t="shared" si="4"/>
        <v>0</v>
      </c>
    </row>
    <row r="56" spans="1:7" x14ac:dyDescent="0.2">
      <c r="A56" s="4"/>
      <c r="B56" s="6">
        <v>0.33333333333333298</v>
      </c>
      <c r="C56" s="22">
        <f t="shared" si="3"/>
        <v>0</v>
      </c>
      <c r="D56" s="21"/>
      <c r="E56" s="20">
        <f>SUM($D$49:D56)*(1+LOSS_PERCENTAGE)</f>
        <v>0</v>
      </c>
      <c r="F56" s="20">
        <f>(E56-SUM($D$49:D56))-SUM($G$49:G55)</f>
        <v>0</v>
      </c>
      <c r="G56" s="9">
        <f>ROUND(F56,0)</f>
        <v>0</v>
      </c>
    </row>
    <row r="57" spans="1:7" x14ac:dyDescent="0.2">
      <c r="A57" s="4"/>
      <c r="B57" s="6">
        <v>0.375</v>
      </c>
      <c r="C57" s="22">
        <f t="shared" si="3"/>
        <v>0</v>
      </c>
      <c r="D57" s="21"/>
      <c r="E57" s="20">
        <f>SUM($D$49:D57)*(1+LOSS_PERCENTAGE)</f>
        <v>0</v>
      </c>
      <c r="F57" s="20">
        <f>(E57-SUM($D$49:D57))-SUM($G$49:G56)</f>
        <v>0</v>
      </c>
      <c r="G57" s="9">
        <f>ROUND(F57,0)</f>
        <v>0</v>
      </c>
    </row>
    <row r="58" spans="1:7" x14ac:dyDescent="0.2">
      <c r="A58" s="4"/>
      <c r="B58" s="6">
        <v>0.41666666666666702</v>
      </c>
      <c r="C58" s="22">
        <f t="shared" si="3"/>
        <v>0</v>
      </c>
      <c r="D58" s="21"/>
      <c r="E58" s="20">
        <f>SUM($D$49:D58)*(1+LOSS_PERCENTAGE)</f>
        <v>0</v>
      </c>
      <c r="F58" s="20">
        <f>(E58-SUM($D$49:D58))-SUM($G$49:G57)</f>
        <v>0</v>
      </c>
      <c r="G58" s="9">
        <f t="shared" ref="G58:G72" si="5">ROUND(F58,0)</f>
        <v>0</v>
      </c>
    </row>
    <row r="59" spans="1:7" x14ac:dyDescent="0.2">
      <c r="A59" s="4"/>
      <c r="B59" s="6">
        <v>0.45833333333333298</v>
      </c>
      <c r="C59" s="22">
        <f t="shared" si="3"/>
        <v>0</v>
      </c>
      <c r="D59" s="21"/>
      <c r="E59" s="20">
        <f>SUM($D$49:D59)*(1+LOSS_PERCENTAGE)</f>
        <v>0</v>
      </c>
      <c r="F59" s="20">
        <f>(E59-SUM($D$49:D59))-SUM($G$49:G58)</f>
        <v>0</v>
      </c>
      <c r="G59" s="9">
        <f t="shared" si="5"/>
        <v>0</v>
      </c>
    </row>
    <row r="60" spans="1:7" x14ac:dyDescent="0.2">
      <c r="A60" s="4"/>
      <c r="B60" s="6">
        <v>0.5</v>
      </c>
      <c r="C60" s="22">
        <f t="shared" si="3"/>
        <v>0</v>
      </c>
      <c r="D60" s="21"/>
      <c r="E60" s="20">
        <f>SUM($D$49:D60)*(1+LOSS_PERCENTAGE)</f>
        <v>0</v>
      </c>
      <c r="F60" s="20">
        <f>(E60-SUM($D$49:D60))-SUM($G$49:G59)</f>
        <v>0</v>
      </c>
      <c r="G60" s="9">
        <f t="shared" si="5"/>
        <v>0</v>
      </c>
    </row>
    <row r="61" spans="1:7" x14ac:dyDescent="0.2">
      <c r="A61" s="4"/>
      <c r="B61" s="6">
        <v>0.54166666666666696</v>
      </c>
      <c r="C61" s="22">
        <f t="shared" si="3"/>
        <v>0</v>
      </c>
      <c r="D61" s="21"/>
      <c r="E61" s="20">
        <f>SUM($D$49:D61)*(1+LOSS_PERCENTAGE)</f>
        <v>0</v>
      </c>
      <c r="F61" s="20">
        <f>(E61-SUM($D$49:D61))-SUM($G$49:G60)</f>
        <v>0</v>
      </c>
      <c r="G61" s="9">
        <f t="shared" si="5"/>
        <v>0</v>
      </c>
    </row>
    <row r="62" spans="1:7" x14ac:dyDescent="0.2">
      <c r="A62" s="4"/>
      <c r="B62" s="6">
        <v>0.58333333333333304</v>
      </c>
      <c r="C62" s="22">
        <f t="shared" si="3"/>
        <v>0</v>
      </c>
      <c r="D62" s="21"/>
      <c r="E62" s="20">
        <f>SUM($D$49:D62)*(1+LOSS_PERCENTAGE)</f>
        <v>0</v>
      </c>
      <c r="F62" s="20">
        <f>(E62-SUM($D$49:D62))-SUM($G$49:G61)</f>
        <v>0</v>
      </c>
      <c r="G62" s="9">
        <f t="shared" si="5"/>
        <v>0</v>
      </c>
    </row>
    <row r="63" spans="1:7" x14ac:dyDescent="0.2">
      <c r="A63" s="4"/>
      <c r="B63" s="6">
        <v>0.625</v>
      </c>
      <c r="C63" s="22">
        <f t="shared" si="3"/>
        <v>0</v>
      </c>
      <c r="D63" s="21"/>
      <c r="E63" s="20">
        <f>SUM($D$49:D63)*(1+LOSS_PERCENTAGE)</f>
        <v>0</v>
      </c>
      <c r="F63" s="20">
        <f>(E63-SUM($D$49:D63))-SUM($G$49:G62)</f>
        <v>0</v>
      </c>
      <c r="G63" s="9">
        <f t="shared" si="5"/>
        <v>0</v>
      </c>
    </row>
    <row r="64" spans="1:7" x14ac:dyDescent="0.2">
      <c r="A64" s="4"/>
      <c r="B64" s="6">
        <v>0.66666666666666696</v>
      </c>
      <c r="C64" s="22">
        <f t="shared" si="3"/>
        <v>0</v>
      </c>
      <c r="D64" s="21"/>
      <c r="E64" s="20">
        <f>SUM($D$49:D64)*(1+LOSS_PERCENTAGE)</f>
        <v>0</v>
      </c>
      <c r="F64" s="20">
        <f>(E64-SUM($D$49:D64))-SUM($G$49:G63)</f>
        <v>0</v>
      </c>
      <c r="G64" s="9">
        <f t="shared" si="5"/>
        <v>0</v>
      </c>
    </row>
    <row r="65" spans="1:7" x14ac:dyDescent="0.2">
      <c r="A65" s="4"/>
      <c r="B65" s="6">
        <v>0.70833333333333304</v>
      </c>
      <c r="C65" s="22">
        <f t="shared" si="3"/>
        <v>0</v>
      </c>
      <c r="D65" s="21"/>
      <c r="E65" s="20">
        <f>SUM($D$49:D65)*(1+LOSS_PERCENTAGE)</f>
        <v>0</v>
      </c>
      <c r="F65" s="20">
        <f>(E65-SUM($D$49:D65))-SUM($G$49:G64)</f>
        <v>0</v>
      </c>
      <c r="G65" s="9">
        <f t="shared" si="5"/>
        <v>0</v>
      </c>
    </row>
    <row r="66" spans="1:7" x14ac:dyDescent="0.2">
      <c r="A66" s="4"/>
      <c r="B66" s="6">
        <v>0.75</v>
      </c>
      <c r="C66" s="22">
        <f t="shared" si="3"/>
        <v>0</v>
      </c>
      <c r="D66" s="21"/>
      <c r="E66" s="20">
        <f>SUM($D$49:D66)*(1+LOSS_PERCENTAGE)</f>
        <v>0</v>
      </c>
      <c r="F66" s="20">
        <f>(E66-SUM($D$49:D66))-SUM($G$49:G65)</f>
        <v>0</v>
      </c>
      <c r="G66" s="9">
        <f t="shared" si="5"/>
        <v>0</v>
      </c>
    </row>
    <row r="67" spans="1:7" x14ac:dyDescent="0.2">
      <c r="A67" s="4"/>
      <c r="B67" s="6">
        <v>0.79166666666666696</v>
      </c>
      <c r="C67" s="22">
        <f t="shared" si="3"/>
        <v>0</v>
      </c>
      <c r="D67" s="21"/>
      <c r="E67" s="20">
        <f>SUM($D$49:D67)*(1+LOSS_PERCENTAGE)</f>
        <v>0</v>
      </c>
      <c r="F67" s="20">
        <f>(E67-SUM($D$49:D67))-SUM($G$49:G66)</f>
        <v>0</v>
      </c>
      <c r="G67" s="9">
        <f t="shared" si="5"/>
        <v>0</v>
      </c>
    </row>
    <row r="68" spans="1:7" x14ac:dyDescent="0.2">
      <c r="A68" s="4"/>
      <c r="B68" s="6">
        <v>0.83333333333333304</v>
      </c>
      <c r="C68" s="22">
        <f t="shared" si="3"/>
        <v>0</v>
      </c>
      <c r="D68" s="21"/>
      <c r="E68" s="20">
        <f>SUM($D$49:D68)*(1+LOSS_PERCENTAGE)</f>
        <v>0</v>
      </c>
      <c r="F68" s="20">
        <f>(E68-SUM($D$49:D68))-SUM($G$49:G67)</f>
        <v>0</v>
      </c>
      <c r="G68" s="9">
        <f t="shared" si="5"/>
        <v>0</v>
      </c>
    </row>
    <row r="69" spans="1:7" x14ac:dyDescent="0.2">
      <c r="A69" s="4"/>
      <c r="B69" s="6">
        <v>0.875</v>
      </c>
      <c r="C69" s="22">
        <f t="shared" si="3"/>
        <v>0</v>
      </c>
      <c r="D69" s="21"/>
      <c r="E69" s="20">
        <f>SUM($D$49:D69)*(1+LOSS_PERCENTAGE)</f>
        <v>0</v>
      </c>
      <c r="F69" s="20">
        <f>(E69-SUM($D$49:D69))-SUM($G$49:G68)</f>
        <v>0</v>
      </c>
      <c r="G69" s="9">
        <f t="shared" si="5"/>
        <v>0</v>
      </c>
    </row>
    <row r="70" spans="1:7" x14ac:dyDescent="0.2">
      <c r="A70" s="4"/>
      <c r="B70" s="6">
        <v>0.91666666666666696</v>
      </c>
      <c r="C70" s="22">
        <f t="shared" si="3"/>
        <v>0</v>
      </c>
      <c r="D70" s="21"/>
      <c r="E70" s="20">
        <f>SUM($D$49:D70)*(1+LOSS_PERCENTAGE)</f>
        <v>0</v>
      </c>
      <c r="F70" s="20">
        <f>(E70-SUM($D$49:D70))-SUM($G$49:G69)</f>
        <v>0</v>
      </c>
      <c r="G70" s="9">
        <f t="shared" si="5"/>
        <v>0</v>
      </c>
    </row>
    <row r="71" spans="1:7" x14ac:dyDescent="0.2">
      <c r="A71" s="4"/>
      <c r="B71" s="6">
        <v>0.95833333333333304</v>
      </c>
      <c r="C71" s="22">
        <f t="shared" si="3"/>
        <v>0</v>
      </c>
      <c r="D71" s="21"/>
      <c r="E71" s="20">
        <f>SUM($D$49:D71)*(1+LOSS_PERCENTAGE)</f>
        <v>0</v>
      </c>
      <c r="F71" s="20">
        <f>(E71-SUM($D$49:D71))-SUM($G$49:G70)</f>
        <v>0</v>
      </c>
      <c r="G71" s="9">
        <f t="shared" si="5"/>
        <v>0</v>
      </c>
    </row>
    <row r="72" spans="1:7" x14ac:dyDescent="0.2">
      <c r="A72" s="4"/>
      <c r="B72" s="7" t="s">
        <v>0</v>
      </c>
      <c r="C72" s="22">
        <f t="shared" si="3"/>
        <v>0</v>
      </c>
      <c r="D72" s="21"/>
      <c r="E72" s="20">
        <f>SUM($D$49:D72)*(1+LOSS_PERCENTAGE)</f>
        <v>0</v>
      </c>
      <c r="F72" s="20">
        <f>(E72-SUM($D$49:D72))-SUM($G$49:G71)</f>
        <v>0</v>
      </c>
      <c r="G72" s="9">
        <f t="shared" si="5"/>
        <v>0</v>
      </c>
    </row>
    <row r="73" spans="1:7" x14ac:dyDescent="0.2">
      <c r="A73" s="12"/>
      <c r="B73" s="13"/>
      <c r="C73" s="23"/>
      <c r="D73" s="23"/>
      <c r="E73" s="20"/>
      <c r="F73" s="20"/>
      <c r="G73" s="3"/>
    </row>
    <row r="74" spans="1:7" x14ac:dyDescent="0.2">
      <c r="A74" s="12" t="s">
        <v>9</v>
      </c>
      <c r="B74" s="13"/>
      <c r="C74" s="23">
        <f>SUM(C49:C72)</f>
        <v>0</v>
      </c>
      <c r="D74" s="23">
        <f>SUM(D49:D72)</f>
        <v>0</v>
      </c>
      <c r="E74" s="20">
        <f>E72</f>
        <v>0</v>
      </c>
      <c r="F74" s="20">
        <f>SUM(F49:F72)</f>
        <v>0</v>
      </c>
      <c r="G74" s="3">
        <f>SUM(G49:G72)</f>
        <v>0</v>
      </c>
    </row>
  </sheetData>
  <sheetProtection password="DF21" sheet="1" objects="1" scenarios="1"/>
  <mergeCells count="3">
    <mergeCell ref="A14:A16"/>
    <mergeCell ref="A49:A52"/>
    <mergeCell ref="A7:I7"/>
  </mergeCells>
  <phoneticPr fontId="5"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Option Button 2">
              <controlPr defaultSize="0" autoFill="0" autoLine="0" autoPict="0" macro="[0]!PORday">
                <anchor moveWithCells="1">
                  <from>
                    <xdr:col>1</xdr:col>
                    <xdr:colOff>66675</xdr:colOff>
                    <xdr:row>8</xdr:row>
                    <xdr:rowOff>9525</xdr:rowOff>
                  </from>
                  <to>
                    <xdr:col>2</xdr:col>
                    <xdr:colOff>533400</xdr:colOff>
                    <xdr:row>8</xdr:row>
                    <xdr:rowOff>228600</xdr:rowOff>
                  </to>
                </anchor>
              </controlPr>
            </control>
          </mc:Choice>
        </mc:AlternateContent>
        <mc:AlternateContent xmlns:mc="http://schemas.openxmlformats.org/markup-compatibility/2006">
          <mc:Choice Requires="x14">
            <control shapeId="1027" r:id="rId5" name="Option Button 3">
              <controlPr defaultSize="0" autoFill="0" autoLine="0" autoPict="0" macro="[0]!PODday">
                <anchor moveWithCells="1">
                  <from>
                    <xdr:col>1</xdr:col>
                    <xdr:colOff>66675</xdr:colOff>
                    <xdr:row>8</xdr:row>
                    <xdr:rowOff>285750</xdr:rowOff>
                  </from>
                  <to>
                    <xdr:col>2</xdr:col>
                    <xdr:colOff>533400</xdr:colOff>
                    <xdr:row>8</xdr:row>
                    <xdr:rowOff>504825</xdr:rowOff>
                  </to>
                </anchor>
              </controlPr>
            </control>
          </mc:Choice>
        </mc:AlternateContent>
        <mc:AlternateContent xmlns:mc="http://schemas.openxmlformats.org/markup-compatibility/2006">
          <mc:Choice Requires="x14">
            <control shapeId="1040" r:id="rId6" name="Button 16">
              <controlPr defaultSize="0" print="0" autoFill="0" autoPict="0" macro="[0]!Reset_values">
                <anchor moveWithCells="1" sizeWithCells="1">
                  <from>
                    <xdr:col>1</xdr:col>
                    <xdr:colOff>133350</xdr:colOff>
                    <xdr:row>9</xdr:row>
                    <xdr:rowOff>133350</xdr:rowOff>
                  </from>
                  <to>
                    <xdr:col>6</xdr:col>
                    <xdr:colOff>447675</xdr:colOff>
                    <xdr:row>11</xdr:row>
                    <xdr:rowOff>19050</xdr:rowOff>
                  </to>
                </anchor>
              </controlPr>
            </control>
          </mc:Choice>
        </mc:AlternateContent>
        <mc:AlternateContent xmlns:mc="http://schemas.openxmlformats.org/markup-compatibility/2006">
          <mc:Choice Requires="x14">
            <control shapeId="1041" r:id="rId7" name="Button 17">
              <controlPr defaultSize="0" print="0" autoFill="0" autoPict="0" macro="[0]!Reset_values2">
                <anchor moveWithCells="1" sizeWithCells="1">
                  <from>
                    <xdr:col>1</xdr:col>
                    <xdr:colOff>123825</xdr:colOff>
                    <xdr:row>44</xdr:row>
                    <xdr:rowOff>114300</xdr:rowOff>
                  </from>
                  <to>
                    <xdr:col>6</xdr:col>
                    <xdr:colOff>447675</xdr:colOff>
                    <xdr:row>46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2"/>
  <sheetViews>
    <sheetView workbookViewId="0">
      <selection activeCell="G22" sqref="G22"/>
    </sheetView>
  </sheetViews>
  <sheetFormatPr defaultRowHeight="15" x14ac:dyDescent="0.25"/>
  <cols>
    <col min="1" max="1" width="15.28515625" style="31" bestFit="1" customWidth="1"/>
    <col min="2" max="2" width="10.7109375" style="31" bestFit="1" customWidth="1"/>
    <col min="3" max="16384" width="9.140625" style="31"/>
  </cols>
  <sheetData>
    <row r="1" spans="1:2" x14ac:dyDescent="0.25">
      <c r="A1" s="29" t="s">
        <v>14</v>
      </c>
      <c r="B1" s="30">
        <v>2.1700000000000001E-2</v>
      </c>
    </row>
    <row r="2" spans="1:2" x14ac:dyDescent="0.25">
      <c r="A2" s="29" t="s">
        <v>15</v>
      </c>
      <c r="B2" s="51" t="s">
        <v>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Losses - Day</vt:lpstr>
      <vt:lpstr>Config</vt:lpstr>
      <vt:lpstr>LOSS_EFFECTIVE_DATE</vt:lpstr>
      <vt:lpstr>LOSS_PERCENTAGE</vt:lpstr>
    </vt:vector>
  </TitlesOfParts>
  <Company>Florida Power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FPC User</dc:creator>
  <cp:lastModifiedBy>Pritchard, Alan C</cp:lastModifiedBy>
  <dcterms:created xsi:type="dcterms:W3CDTF">1999-02-11T18:53:07Z</dcterms:created>
  <dcterms:modified xsi:type="dcterms:W3CDTF">2017-10-17T17:19:13Z</dcterms:modified>
</cp:coreProperties>
</file>