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ERC Formula Rates\Attachment O\2017 Update\6 - OASIS Upload Docs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L40" i="1" s="1"/>
  <c r="P40" i="1" s="1"/>
  <c r="J39" i="1"/>
  <c r="J38" i="1"/>
  <c r="L38" i="1" s="1"/>
  <c r="P38" i="1" s="1"/>
  <c r="J37" i="1"/>
  <c r="J36" i="1"/>
  <c r="L36" i="1" s="1"/>
  <c r="P36" i="1" s="1"/>
  <c r="J35" i="1"/>
  <c r="J34" i="1"/>
  <c r="L34" i="1" s="1"/>
  <c r="P34" i="1" s="1"/>
  <c r="J33" i="1"/>
  <c r="J32" i="1"/>
  <c r="L32" i="1" s="1"/>
  <c r="P32" i="1" s="1"/>
  <c r="J27" i="1"/>
  <c r="L27" i="1" s="1"/>
  <c r="P27" i="1" s="1"/>
  <c r="J23" i="1"/>
  <c r="L23" i="1" s="1"/>
  <c r="P23" i="1" s="1"/>
  <c r="J19" i="1"/>
  <c r="L19" i="1" s="1"/>
  <c r="P19" i="1" s="1"/>
  <c r="J15" i="1"/>
  <c r="L15" i="1" s="1"/>
  <c r="P15" i="1" s="1"/>
  <c r="H41" i="1"/>
  <c r="H44" i="1" s="1"/>
  <c r="L33" i="1" l="1"/>
  <c r="P33" i="1" s="1"/>
  <c r="L35" i="1"/>
  <c r="P35" i="1" s="1"/>
  <c r="L37" i="1"/>
  <c r="P37" i="1" s="1"/>
  <c r="L39" i="1"/>
  <c r="P39" i="1" s="1"/>
  <c r="N41" i="1"/>
  <c r="N44" i="1" s="1"/>
  <c r="J12" i="1"/>
  <c r="L12" i="1" s="1"/>
  <c r="P12" i="1" s="1"/>
  <c r="J16" i="1"/>
  <c r="L16" i="1" s="1"/>
  <c r="P16" i="1" s="1"/>
  <c r="J20" i="1"/>
  <c r="L20" i="1" s="1"/>
  <c r="P20" i="1" s="1"/>
  <c r="J24" i="1"/>
  <c r="L24" i="1" s="1"/>
  <c r="P24" i="1" s="1"/>
  <c r="J28" i="1"/>
  <c r="L28" i="1" s="1"/>
  <c r="P28" i="1" s="1"/>
  <c r="J13" i="1"/>
  <c r="L13" i="1" s="1"/>
  <c r="P13" i="1" s="1"/>
  <c r="J17" i="1"/>
  <c r="L17" i="1" s="1"/>
  <c r="P17" i="1" s="1"/>
  <c r="J21" i="1"/>
  <c r="L21" i="1" s="1"/>
  <c r="P21" i="1" s="1"/>
  <c r="J25" i="1"/>
  <c r="L25" i="1" s="1"/>
  <c r="P25" i="1" s="1"/>
  <c r="J29" i="1"/>
  <c r="L29" i="1" s="1"/>
  <c r="P29" i="1" s="1"/>
  <c r="P31" i="1"/>
  <c r="B41" i="1"/>
  <c r="B44" i="1" s="1"/>
  <c r="F41" i="1"/>
  <c r="F44" i="1" s="1"/>
  <c r="J14" i="1"/>
  <c r="L14" i="1" s="1"/>
  <c r="P14" i="1" s="1"/>
  <c r="J18" i="1"/>
  <c r="L18" i="1" s="1"/>
  <c r="P18" i="1" s="1"/>
  <c r="J22" i="1"/>
  <c r="L22" i="1" s="1"/>
  <c r="P22" i="1" s="1"/>
  <c r="J26" i="1"/>
  <c r="L26" i="1" s="1"/>
  <c r="P26" i="1" s="1"/>
  <c r="J30" i="1"/>
  <c r="L30" i="1" s="1"/>
  <c r="P30" i="1" s="1"/>
  <c r="D41" i="1"/>
  <c r="D44" i="1" s="1"/>
  <c r="J11" i="1"/>
  <c r="L11" i="1" l="1"/>
  <c r="J41" i="1"/>
  <c r="J44" i="1" s="1"/>
  <c r="L41" i="1" l="1"/>
  <c r="L44" i="1" s="1"/>
  <c r="P11" i="1"/>
  <c r="P41" i="1" s="1"/>
  <c r="P44" i="1" s="1"/>
</calcChain>
</file>

<file path=xl/sharedStrings.xml><?xml version="1.0" encoding="utf-8"?>
<sst xmlns="http://schemas.openxmlformats.org/spreadsheetml/2006/main" count="50" uniqueCount="49">
  <si>
    <t>LOUISVILLE GAS &amp; ELECTRIC COMPANY</t>
  </si>
  <si>
    <t>TOTAL COMPANY PLANT IN SERVICE - COMMON - NBV -REGULATORY ACCOUNTING</t>
  </si>
  <si>
    <t>Beginning</t>
  </si>
  <si>
    <t>Transfers/</t>
  </si>
  <si>
    <t>Ending</t>
  </si>
  <si>
    <t>Total Plant in Service</t>
  </si>
  <si>
    <t>KENTUCKY &amp; INDIANA</t>
  </si>
  <si>
    <t>Balance</t>
  </si>
  <si>
    <t>Additions</t>
  </si>
  <si>
    <t>Retirements</t>
  </si>
  <si>
    <t>Adjustments</t>
  </si>
  <si>
    <t>Net Additions</t>
  </si>
  <si>
    <t>Reserve</t>
  </si>
  <si>
    <t>Net Book Value</t>
  </si>
  <si>
    <t>Total 101 &amp; 106</t>
  </si>
  <si>
    <t>Plant in Service</t>
  </si>
  <si>
    <t>Common General</t>
  </si>
  <si>
    <t>C389.10-Land</t>
  </si>
  <si>
    <t>C389.20-Land Rights</t>
  </si>
  <si>
    <t>C390.10-Struct and Imp-Gen Offices</t>
  </si>
  <si>
    <t>C390.20-Struc and Imp-Transportatio</t>
  </si>
  <si>
    <t>C390.30-Struct and Imp - Stores</t>
  </si>
  <si>
    <t>C390.40-Struct and Imp - Shops</t>
  </si>
  <si>
    <t>C390.60-Struct and Imp - Microwave</t>
  </si>
  <si>
    <t>C391.10-Office Furniture</t>
  </si>
  <si>
    <t>C391.20-Office Equipment</t>
  </si>
  <si>
    <t>C391.30-Computer Equipment</t>
  </si>
  <si>
    <t>C391.31-Personal Computers</t>
  </si>
  <si>
    <t>C391.33 Computer Equip ECR 2006</t>
  </si>
  <si>
    <t>C391.40-Security Equipment</t>
  </si>
  <si>
    <t>C392.00-Cars and Light Trucks</t>
  </si>
  <si>
    <t>C392.10-Heavy Trucks and Other</t>
  </si>
  <si>
    <t xml:space="preserve">C392.20-Trans Equip-Trailers </t>
  </si>
  <si>
    <t>C393.00-Stores Equipment</t>
  </si>
  <si>
    <t>C394.00-Tools, Shop, Garage Equip</t>
  </si>
  <si>
    <t>C395.00-Laboratory Equipment</t>
  </si>
  <si>
    <t>C396.10-Power Op Equip-Lg Machinery</t>
  </si>
  <si>
    <t>C396.20-Power Op Equip - Other</t>
  </si>
  <si>
    <t>C397.00- Microwave, Fiber, Other</t>
  </si>
  <si>
    <t>C397.10-Comm Eq Radios, Telephone</t>
  </si>
  <si>
    <t>C398.00-Miscellaneous Equipment</t>
  </si>
  <si>
    <t>C399.15-ARO Cost Common (L/B)</t>
  </si>
  <si>
    <t>C301.00-Organization</t>
  </si>
  <si>
    <t>C302.00-Franchises and Consents</t>
  </si>
  <si>
    <t>C303.00-Misc Intang Plant-Software</t>
  </si>
  <si>
    <t>C303.10-CCS Software</t>
  </si>
  <si>
    <t>C303.20-Law Library</t>
  </si>
  <si>
    <t>Total Common Plant in Service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</si>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</sst>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Protection="1">
      <protection locked="0"/>
    </xf>
    <xf numFmtId="164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" fillId="0" borderId="0" xfId="1"/>
    <xf numFmtId="0" fontId="4" fillId="0" borderId="0" xfId="0" applyFont="1" applyAlignment="1">
      <alignment horizontal="center"/>
    </xf>
    <xf numFmtId="0" fontId="4" fillId="0" borderId="0" xfId="0" applyFont="1" applyFill="1"/>
    <xf numFmtId="43" fontId="4" fillId="0" borderId="1" xfId="1" applyFont="1" applyBorder="1" applyAlignment="1">
      <alignment horizontal="center"/>
    </xf>
    <xf numFmtId="0" fontId="0" fillId="0" borderId="0" xfId="0" applyFill="1"/>
    <xf numFmtId="43" fontId="4" fillId="0" borderId="0" xfId="1" applyFont="1" applyBorder="1" applyAlignment="1">
      <alignment horizontal="center"/>
    </xf>
    <xf numFmtId="44" fontId="1" fillId="0" borderId="0" xfId="2"/>
    <xf numFmtId="43" fontId="0" fillId="0" borderId="0" xfId="0" applyNumberFormat="1"/>
    <xf numFmtId="0" fontId="0" fillId="0" borderId="0" xfId="0" quotePrefix="1" applyAlignment="1">
      <alignment horizontal="left"/>
    </xf>
    <xf numFmtId="0" fontId="5" fillId="0" borderId="0" xfId="0" applyFont="1"/>
    <xf numFmtId="43" fontId="1" fillId="0" borderId="1" xfId="1" applyBorder="1"/>
    <xf numFmtId="43" fontId="1" fillId="0" borderId="0" xfId="1" applyBorder="1"/>
    <xf numFmtId="44" fontId="1" fillId="0" borderId="0" xfId="2" applyBorder="1"/>
    <xf numFmtId="43" fontId="0" fillId="0" borderId="1" xfId="0" applyNumberFormat="1" applyBorder="1"/>
    <xf numFmtId="0" fontId="4" fillId="0" borderId="0" xfId="0" applyFont="1"/>
    <xf numFmtId="43" fontId="1" fillId="0" borderId="2" xfId="1" applyBorder="1"/>
    <xf numFmtId="0" fontId="2" fillId="0" borderId="0" xfId="0" applyFont="1" applyFill="1" applyAlignment="1" applyProtection="1">
      <alignment horizontal="center"/>
    </xf>
    <xf numFmtId="0" fontId="2" fillId="0" borderId="0" xfId="0" quotePrefix="1" applyFont="1" applyFill="1" applyAlignment="1" applyProtection="1">
      <alignment horizontal="center"/>
    </xf>
    <xf numFmtId="16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workbookViewId="0">
      <selection activeCell="A12" sqref="A12"/>
    </sheetView>
  </sheetViews>
  <sheetFormatPr defaultRowHeight="14.4" x14ac:dyDescent="0.3"/>
  <cols>
    <col min="1" max="1" width="40.5546875" bestFit="1" customWidth="1"/>
    <col min="2" max="2" width="17.6640625" customWidth="1"/>
    <col min="3" max="3" width="1.6640625" customWidth="1"/>
    <col min="4" max="4" width="17.6640625" customWidth="1"/>
    <col min="5" max="5" width="1.6640625" customWidth="1"/>
    <col min="6" max="6" width="17.6640625" customWidth="1"/>
    <col min="7" max="7" width="1.6640625" customWidth="1"/>
    <col min="8" max="8" width="17.6640625" customWidth="1"/>
    <col min="9" max="9" width="1.6640625" customWidth="1"/>
    <col min="10" max="10" width="17.6640625" customWidth="1"/>
    <col min="11" max="11" width="1.6640625" customWidth="1"/>
    <col min="12" max="12" width="17.6640625" customWidth="1"/>
    <col min="13" max="13" width="2.109375" customWidth="1"/>
    <col min="14" max="14" width="16.6640625" customWidth="1"/>
    <col min="15" max="15" width="2.33203125" customWidth="1"/>
    <col min="16" max="16" width="23.109375" bestFit="1" customWidth="1"/>
  </cols>
  <sheetData>
    <row r="1" spans="1:16" s="1" customFormat="1" ht="15.6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5.6" x14ac:dyDescent="0.3">
      <c r="A2" s="21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3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6" x14ac:dyDescent="0.3">
      <c r="B6" s="3" t="s">
        <v>2</v>
      </c>
      <c r="D6" s="4"/>
      <c r="F6" s="4"/>
      <c r="H6" s="3" t="s">
        <v>3</v>
      </c>
      <c r="J6" s="4"/>
      <c r="L6" s="3" t="s">
        <v>4</v>
      </c>
      <c r="P6" s="5" t="s">
        <v>5</v>
      </c>
    </row>
    <row r="7" spans="1:16" s="8" customFormat="1" x14ac:dyDescent="0.3">
      <c r="A7" s="6" t="s">
        <v>6</v>
      </c>
      <c r="B7" s="7" t="s">
        <v>7</v>
      </c>
      <c r="C7"/>
      <c r="D7" s="7" t="s">
        <v>8</v>
      </c>
      <c r="E7"/>
      <c r="F7" s="7" t="s">
        <v>9</v>
      </c>
      <c r="G7"/>
      <c r="H7" s="7" t="s">
        <v>10</v>
      </c>
      <c r="I7"/>
      <c r="J7" s="7" t="s">
        <v>11</v>
      </c>
      <c r="K7"/>
      <c r="L7" s="7" t="s">
        <v>7</v>
      </c>
      <c r="N7" s="7" t="s">
        <v>12</v>
      </c>
      <c r="P7" s="7" t="s">
        <v>13</v>
      </c>
    </row>
    <row r="8" spans="1:16" s="8" customFormat="1" x14ac:dyDescent="0.3">
      <c r="A8" s="6" t="s">
        <v>14</v>
      </c>
      <c r="B8" s="9"/>
      <c r="C8"/>
      <c r="D8" s="9"/>
      <c r="E8"/>
      <c r="F8" s="9"/>
      <c r="G8"/>
      <c r="H8" s="9"/>
      <c r="I8"/>
      <c r="J8" s="9"/>
      <c r="K8"/>
      <c r="L8" s="9"/>
    </row>
    <row r="9" spans="1:16" s="8" customFormat="1" x14ac:dyDescent="0.3">
      <c r="A9" s="6" t="s">
        <v>15</v>
      </c>
      <c r="B9"/>
      <c r="C9"/>
      <c r="D9"/>
      <c r="E9"/>
      <c r="F9"/>
      <c r="G9"/>
      <c r="H9"/>
      <c r="I9"/>
      <c r="J9"/>
      <c r="K9"/>
      <c r="L9"/>
    </row>
    <row r="10" spans="1:16" s="8" customFormat="1" x14ac:dyDescent="0.3">
      <c r="A10" s="6" t="s">
        <v>16</v>
      </c>
      <c r="B10"/>
      <c r="C10"/>
      <c r="D10"/>
      <c r="E10"/>
      <c r="F10"/>
      <c r="G10"/>
      <c r="H10"/>
      <c r="I10"/>
      <c r="J10"/>
      <c r="K10"/>
      <c r="L10"/>
    </row>
    <row r="11" spans="1:16" x14ac:dyDescent="0.3">
      <c r="A11" t="s">
        <v>17</v>
      </c>
      <c r="B11" s="4">
        <v>1564394.3699999999</v>
      </c>
      <c r="C11" s="4"/>
      <c r="D11" s="4">
        <v>0</v>
      </c>
      <c r="E11" s="4"/>
      <c r="F11" s="4">
        <v>0</v>
      </c>
      <c r="G11" s="4"/>
      <c r="H11" s="4">
        <v>0</v>
      </c>
      <c r="I11" s="4"/>
      <c r="J11" s="4">
        <f t="shared" ref="J11:J40" si="0">H11+F11+D11</f>
        <v>0</v>
      </c>
      <c r="K11" s="4"/>
      <c r="L11" s="4">
        <f t="shared" ref="L11:L40" si="1">J11+B11</f>
        <v>1564394.3699999999</v>
      </c>
      <c r="M11" s="10"/>
      <c r="N11" s="11">
        <v>0</v>
      </c>
      <c r="P11" s="11">
        <f t="shared" ref="P11:P40" si="2">L11+N11</f>
        <v>1564394.3699999999</v>
      </c>
    </row>
    <row r="12" spans="1:16" x14ac:dyDescent="0.3">
      <c r="A12" t="s">
        <v>18</v>
      </c>
      <c r="B12" s="4">
        <v>0</v>
      </c>
      <c r="C12" s="4"/>
      <c r="D12" s="4">
        <v>0</v>
      </c>
      <c r="E12" s="4"/>
      <c r="F12" s="4">
        <v>0</v>
      </c>
      <c r="G12" s="4"/>
      <c r="H12" s="4">
        <v>0</v>
      </c>
      <c r="I12" s="4"/>
      <c r="J12" s="4">
        <f t="shared" si="0"/>
        <v>0</v>
      </c>
      <c r="K12" s="4"/>
      <c r="L12" s="4">
        <f t="shared" si="1"/>
        <v>0</v>
      </c>
      <c r="M12" s="10"/>
      <c r="N12" s="11">
        <v>0</v>
      </c>
      <c r="P12" s="11">
        <f t="shared" si="2"/>
        <v>0</v>
      </c>
    </row>
    <row r="13" spans="1:16" x14ac:dyDescent="0.3">
      <c r="A13" t="s">
        <v>19</v>
      </c>
      <c r="B13" s="4">
        <v>67972036.310000002</v>
      </c>
      <c r="C13" s="4"/>
      <c r="D13" s="4">
        <v>2081038.3399999999</v>
      </c>
      <c r="E13" s="4"/>
      <c r="F13" s="4">
        <v>-870805.71</v>
      </c>
      <c r="G13" s="4"/>
      <c r="H13" s="4">
        <v>0</v>
      </c>
      <c r="I13" s="4"/>
      <c r="J13" s="4">
        <f t="shared" si="0"/>
        <v>1210232.6299999999</v>
      </c>
      <c r="K13" s="4"/>
      <c r="L13" s="4">
        <f t="shared" si="1"/>
        <v>69182268.939999998</v>
      </c>
      <c r="M13" s="10"/>
      <c r="N13" s="11">
        <v>-28759129.610000003</v>
      </c>
      <c r="P13" s="11">
        <f t="shared" si="2"/>
        <v>40423139.329999998</v>
      </c>
    </row>
    <row r="14" spans="1:16" x14ac:dyDescent="0.3">
      <c r="A14" t="s">
        <v>20</v>
      </c>
      <c r="B14" s="4">
        <v>412150.57</v>
      </c>
      <c r="C14" s="4"/>
      <c r="D14" s="4">
        <v>0</v>
      </c>
      <c r="E14" s="4"/>
      <c r="F14" s="4">
        <v>0</v>
      </c>
      <c r="G14" s="4"/>
      <c r="H14" s="4">
        <v>0</v>
      </c>
      <c r="I14" s="4"/>
      <c r="J14" s="4">
        <f>H14+F14+D14</f>
        <v>0</v>
      </c>
      <c r="K14" s="4"/>
      <c r="L14" s="4">
        <f>J14+B14</f>
        <v>412150.57</v>
      </c>
      <c r="M14" s="10"/>
      <c r="N14" s="11">
        <v>226633.90000000029</v>
      </c>
      <c r="P14" s="11">
        <f t="shared" si="2"/>
        <v>638784.47000000032</v>
      </c>
    </row>
    <row r="15" spans="1:16" x14ac:dyDescent="0.3">
      <c r="A15" s="12" t="s">
        <v>21</v>
      </c>
      <c r="B15" s="4">
        <v>9935031.3599999994</v>
      </c>
      <c r="C15" s="4"/>
      <c r="D15" s="4">
        <v>16390</v>
      </c>
      <c r="E15" s="4"/>
      <c r="F15" s="4">
        <v>-69403.289999999994</v>
      </c>
      <c r="G15" s="4"/>
      <c r="H15" s="4">
        <v>0</v>
      </c>
      <c r="I15" s="4"/>
      <c r="J15" s="4">
        <f t="shared" si="0"/>
        <v>-53013.289999999994</v>
      </c>
      <c r="K15" s="4"/>
      <c r="L15" s="4">
        <f t="shared" si="1"/>
        <v>9882018.0700000003</v>
      </c>
      <c r="M15" s="10"/>
      <c r="N15" s="11">
        <v>-6903430.4399999995</v>
      </c>
      <c r="P15" s="11">
        <f t="shared" si="2"/>
        <v>2978587.6300000008</v>
      </c>
    </row>
    <row r="16" spans="1:16" x14ac:dyDescent="0.3">
      <c r="A16" t="s">
        <v>22</v>
      </c>
      <c r="B16" s="4">
        <v>707482.03999999992</v>
      </c>
      <c r="C16" s="4"/>
      <c r="D16" s="4">
        <v>0</v>
      </c>
      <c r="E16" s="4"/>
      <c r="F16" s="4">
        <v>0</v>
      </c>
      <c r="G16" s="4"/>
      <c r="H16" s="4">
        <v>0</v>
      </c>
      <c r="I16" s="4"/>
      <c r="J16" s="4">
        <f t="shared" si="0"/>
        <v>0</v>
      </c>
      <c r="K16" s="4"/>
      <c r="L16" s="4">
        <f t="shared" si="1"/>
        <v>707482.03999999992</v>
      </c>
      <c r="M16" s="10"/>
      <c r="N16" s="11">
        <v>-215328.31000000003</v>
      </c>
      <c r="P16" s="11">
        <f t="shared" si="2"/>
        <v>492153.72999999986</v>
      </c>
    </row>
    <row r="17" spans="1:16" x14ac:dyDescent="0.3">
      <c r="A17" t="s">
        <v>23</v>
      </c>
      <c r="B17" s="4">
        <v>1101625.49</v>
      </c>
      <c r="C17" s="4"/>
      <c r="D17" s="4">
        <v>0</v>
      </c>
      <c r="E17" s="4"/>
      <c r="F17" s="4">
        <v>-1917.02</v>
      </c>
      <c r="G17" s="4"/>
      <c r="H17" s="4">
        <v>0</v>
      </c>
      <c r="I17" s="4"/>
      <c r="J17" s="4">
        <f t="shared" si="0"/>
        <v>-1917.02</v>
      </c>
      <c r="K17" s="4"/>
      <c r="L17" s="4">
        <f t="shared" si="1"/>
        <v>1099708.47</v>
      </c>
      <c r="M17" s="10"/>
      <c r="N17" s="11">
        <v>-386838.10000000003</v>
      </c>
      <c r="P17" s="11">
        <f t="shared" si="2"/>
        <v>712870.36999999988</v>
      </c>
    </row>
    <row r="18" spans="1:16" x14ac:dyDescent="0.3">
      <c r="A18" t="s">
        <v>24</v>
      </c>
      <c r="B18" s="4">
        <v>7231015.8099999996</v>
      </c>
      <c r="C18" s="4"/>
      <c r="D18" s="4">
        <v>706911.14</v>
      </c>
      <c r="E18" s="4"/>
      <c r="F18" s="4">
        <v>-248851.16</v>
      </c>
      <c r="G18" s="4"/>
      <c r="H18" s="4">
        <v>0</v>
      </c>
      <c r="I18" s="4"/>
      <c r="J18" s="4">
        <f t="shared" si="0"/>
        <v>458059.98</v>
      </c>
      <c r="K18" s="4"/>
      <c r="L18" s="4">
        <f t="shared" si="1"/>
        <v>7689075.7899999991</v>
      </c>
      <c r="M18" s="10"/>
      <c r="N18" s="11">
        <v>-6703970.4399999985</v>
      </c>
      <c r="P18" s="11">
        <f t="shared" si="2"/>
        <v>985105.35000000056</v>
      </c>
    </row>
    <row r="19" spans="1:16" x14ac:dyDescent="0.3">
      <c r="A19" t="s">
        <v>25</v>
      </c>
      <c r="B19" s="4">
        <v>1129323.5599999996</v>
      </c>
      <c r="C19" s="4"/>
      <c r="D19" s="4">
        <v>196914.5</v>
      </c>
      <c r="E19" s="4"/>
      <c r="F19" s="4">
        <v>0</v>
      </c>
      <c r="G19" s="4"/>
      <c r="H19" s="4">
        <v>0</v>
      </c>
      <c r="I19" s="4"/>
      <c r="J19" s="4">
        <f t="shared" si="0"/>
        <v>196914.5</v>
      </c>
      <c r="K19" s="4"/>
      <c r="L19" s="4">
        <f t="shared" si="1"/>
        <v>1326238.0599999996</v>
      </c>
      <c r="M19" s="10"/>
      <c r="N19" s="11">
        <v>-424075.62000000029</v>
      </c>
      <c r="P19" s="11">
        <f t="shared" si="2"/>
        <v>902162.43999999925</v>
      </c>
    </row>
    <row r="20" spans="1:16" x14ac:dyDescent="0.3">
      <c r="A20" t="s">
        <v>26</v>
      </c>
      <c r="B20" s="4">
        <v>22759178.549999997</v>
      </c>
      <c r="C20" s="4"/>
      <c r="D20" s="4">
        <v>1039566.1399999997</v>
      </c>
      <c r="E20" s="4"/>
      <c r="F20" s="4">
        <v>-4080319.3</v>
      </c>
      <c r="G20" s="4"/>
      <c r="H20" s="4">
        <v>0</v>
      </c>
      <c r="I20" s="4"/>
      <c r="J20" s="4">
        <f t="shared" si="0"/>
        <v>-3040753.16</v>
      </c>
      <c r="K20" s="4"/>
      <c r="L20" s="4">
        <f t="shared" si="1"/>
        <v>19718425.389999997</v>
      </c>
      <c r="M20" s="10"/>
      <c r="N20" s="11">
        <v>-4716808.2399999993</v>
      </c>
      <c r="P20" s="11">
        <f t="shared" si="2"/>
        <v>15001617.149999999</v>
      </c>
    </row>
    <row r="21" spans="1:16" x14ac:dyDescent="0.3">
      <c r="A21" t="s">
        <v>27</v>
      </c>
      <c r="B21" s="4">
        <v>5077812.879999999</v>
      </c>
      <c r="C21" s="4"/>
      <c r="D21" s="4">
        <v>1670053.74</v>
      </c>
      <c r="E21" s="4"/>
      <c r="F21" s="4">
        <v>-1005087.57</v>
      </c>
      <c r="G21" s="4"/>
      <c r="H21" s="4">
        <v>0</v>
      </c>
      <c r="I21" s="4"/>
      <c r="J21" s="4">
        <f t="shared" si="0"/>
        <v>664966.17000000004</v>
      </c>
      <c r="K21" s="4"/>
      <c r="L21" s="4">
        <f t="shared" si="1"/>
        <v>5742779.0499999989</v>
      </c>
      <c r="M21" s="10"/>
      <c r="N21" s="11">
        <v>-2648222.19</v>
      </c>
      <c r="P21" s="11">
        <f t="shared" si="2"/>
        <v>3094556.8599999989</v>
      </c>
    </row>
    <row r="22" spans="1:16" x14ac:dyDescent="0.3">
      <c r="A22" s="13" t="s">
        <v>28</v>
      </c>
      <c r="B22" s="4">
        <v>0</v>
      </c>
      <c r="C22" s="4"/>
      <c r="D22" s="4">
        <v>0</v>
      </c>
      <c r="E22" s="4"/>
      <c r="F22" s="4">
        <v>0</v>
      </c>
      <c r="G22" s="4"/>
      <c r="H22" s="4">
        <v>0</v>
      </c>
      <c r="I22" s="4"/>
      <c r="J22" s="4">
        <f>H22+F22+D22</f>
        <v>0</v>
      </c>
      <c r="K22" s="4"/>
      <c r="L22" s="4">
        <f>J22+B22</f>
        <v>0</v>
      </c>
      <c r="M22" s="10"/>
      <c r="N22" s="11">
        <v>-1.4551915228366852E-11</v>
      </c>
      <c r="P22" s="11">
        <f>L22+N22</f>
        <v>-1.4551915228366852E-11</v>
      </c>
    </row>
    <row r="23" spans="1:16" x14ac:dyDescent="0.3">
      <c r="A23" t="s">
        <v>29</v>
      </c>
      <c r="B23" s="4">
        <v>1205013.0399999996</v>
      </c>
      <c r="C23" s="4"/>
      <c r="D23" s="4">
        <v>-289890.58</v>
      </c>
      <c r="E23" s="4"/>
      <c r="F23" s="4">
        <v>0</v>
      </c>
      <c r="G23" s="4"/>
      <c r="H23" s="4">
        <v>0</v>
      </c>
      <c r="I23" s="4"/>
      <c r="J23" s="4">
        <f t="shared" si="0"/>
        <v>-289890.58</v>
      </c>
      <c r="K23" s="4"/>
      <c r="L23" s="4">
        <f t="shared" si="1"/>
        <v>915122.4599999995</v>
      </c>
      <c r="M23" s="10"/>
      <c r="N23" s="11">
        <v>-785953.83000000007</v>
      </c>
      <c r="P23" s="11">
        <f t="shared" si="2"/>
        <v>129168.62999999942</v>
      </c>
    </row>
    <row r="24" spans="1:16" x14ac:dyDescent="0.3">
      <c r="A24" t="s">
        <v>30</v>
      </c>
      <c r="B24" s="4">
        <v>20757.36</v>
      </c>
      <c r="C24" s="4"/>
      <c r="D24" s="4">
        <v>0</v>
      </c>
      <c r="E24" s="4"/>
      <c r="F24" s="4">
        <v>-20757.36</v>
      </c>
      <c r="G24" s="4"/>
      <c r="H24" s="4">
        <v>0</v>
      </c>
      <c r="I24" s="4"/>
      <c r="J24" s="4">
        <f>H24+F24+D24</f>
        <v>-20757.36</v>
      </c>
      <c r="K24" s="4"/>
      <c r="L24" s="4">
        <f>J24+B24</f>
        <v>0</v>
      </c>
      <c r="M24" s="10"/>
      <c r="N24" s="11">
        <v>0</v>
      </c>
      <c r="P24" s="11">
        <f t="shared" si="2"/>
        <v>0</v>
      </c>
    </row>
    <row r="25" spans="1:16" x14ac:dyDescent="0.3">
      <c r="A25" t="s">
        <v>31</v>
      </c>
      <c r="B25" s="4">
        <v>211576.31999999998</v>
      </c>
      <c r="C25" s="4"/>
      <c r="D25" s="4">
        <v>0</v>
      </c>
      <c r="E25" s="4"/>
      <c r="F25" s="4">
        <v>0</v>
      </c>
      <c r="G25" s="4"/>
      <c r="H25" s="4">
        <v>0</v>
      </c>
      <c r="I25" s="4"/>
      <c r="J25" s="4">
        <f t="shared" si="0"/>
        <v>0</v>
      </c>
      <c r="K25" s="4"/>
      <c r="L25" s="4">
        <f t="shared" si="1"/>
        <v>211576.31999999998</v>
      </c>
      <c r="M25" s="10"/>
      <c r="N25" s="11">
        <v>-183953.92000000001</v>
      </c>
      <c r="P25" s="11">
        <f t="shared" si="2"/>
        <v>27622.399999999965</v>
      </c>
    </row>
    <row r="26" spans="1:16" x14ac:dyDescent="0.3">
      <c r="A26" t="s">
        <v>32</v>
      </c>
      <c r="B26" s="4">
        <v>41842.69</v>
      </c>
      <c r="C26" s="4"/>
      <c r="D26" s="4">
        <v>38564.449999999997</v>
      </c>
      <c r="E26" s="4"/>
      <c r="F26" s="4">
        <v>-13783.47</v>
      </c>
      <c r="G26" s="4"/>
      <c r="H26" s="4">
        <v>0</v>
      </c>
      <c r="I26" s="4"/>
      <c r="J26" s="4">
        <f t="shared" si="0"/>
        <v>24780.979999999996</v>
      </c>
      <c r="K26" s="4"/>
      <c r="L26" s="4">
        <f t="shared" si="1"/>
        <v>66623.67</v>
      </c>
      <c r="M26" s="10"/>
      <c r="N26" s="11">
        <v>3969.9799999999977</v>
      </c>
      <c r="P26" s="11">
        <f t="shared" si="2"/>
        <v>70593.649999999994</v>
      </c>
    </row>
    <row r="27" spans="1:16" x14ac:dyDescent="0.3">
      <c r="A27" t="s">
        <v>33</v>
      </c>
      <c r="B27" s="4">
        <v>1471075.02</v>
      </c>
      <c r="C27" s="4"/>
      <c r="D27" s="4">
        <v>0</v>
      </c>
      <c r="E27" s="4"/>
      <c r="F27" s="4">
        <v>0</v>
      </c>
      <c r="G27" s="4"/>
      <c r="H27" s="4">
        <v>0</v>
      </c>
      <c r="I27" s="4"/>
      <c r="J27" s="4">
        <f t="shared" si="0"/>
        <v>0</v>
      </c>
      <c r="K27" s="4"/>
      <c r="L27" s="4">
        <f t="shared" si="1"/>
        <v>1471075.02</v>
      </c>
      <c r="M27" s="10"/>
      <c r="N27" s="11">
        <v>-994944.28</v>
      </c>
      <c r="P27" s="11">
        <f t="shared" si="2"/>
        <v>476130.74</v>
      </c>
    </row>
    <row r="28" spans="1:16" x14ac:dyDescent="0.3">
      <c r="A28" t="s">
        <v>34</v>
      </c>
      <c r="B28" s="4">
        <v>4066539.1100000003</v>
      </c>
      <c r="C28" s="4"/>
      <c r="D28" s="4">
        <v>133516.44</v>
      </c>
      <c r="E28" s="4"/>
      <c r="F28" s="4">
        <v>0</v>
      </c>
      <c r="G28" s="4"/>
      <c r="H28" s="4">
        <v>0</v>
      </c>
      <c r="I28" s="4"/>
      <c r="J28" s="4">
        <f t="shared" si="0"/>
        <v>133516.44</v>
      </c>
      <c r="K28" s="4"/>
      <c r="L28" s="4">
        <f t="shared" si="1"/>
        <v>4200055.5500000007</v>
      </c>
      <c r="M28" s="10"/>
      <c r="N28" s="11">
        <v>-2399638.8899999997</v>
      </c>
      <c r="P28" s="11">
        <f t="shared" si="2"/>
        <v>1800416.6600000011</v>
      </c>
    </row>
    <row r="29" spans="1:16" x14ac:dyDescent="0.3">
      <c r="A29" t="s">
        <v>35</v>
      </c>
      <c r="B29" s="4">
        <v>0</v>
      </c>
      <c r="C29" s="4"/>
      <c r="D29" s="4">
        <v>0</v>
      </c>
      <c r="E29" s="4"/>
      <c r="F29" s="4">
        <v>0</v>
      </c>
      <c r="G29" s="4"/>
      <c r="H29" s="4">
        <v>0</v>
      </c>
      <c r="I29" s="4"/>
      <c r="J29" s="4">
        <f t="shared" si="0"/>
        <v>0</v>
      </c>
      <c r="K29" s="4"/>
      <c r="L29" s="4">
        <f t="shared" si="1"/>
        <v>0</v>
      </c>
      <c r="M29" s="10"/>
      <c r="N29" s="11">
        <v>1.8189894035458565E-12</v>
      </c>
      <c r="P29" s="11">
        <f t="shared" si="2"/>
        <v>1.8189894035458565E-12</v>
      </c>
    </row>
    <row r="30" spans="1:16" x14ac:dyDescent="0.3">
      <c r="A30" t="s">
        <v>36</v>
      </c>
      <c r="B30" s="4">
        <v>328439.13</v>
      </c>
      <c r="C30" s="4"/>
      <c r="D30" s="4">
        <v>199130.06</v>
      </c>
      <c r="E30" s="4"/>
      <c r="F30" s="4">
        <v>0</v>
      </c>
      <c r="G30" s="4"/>
      <c r="H30" s="4">
        <v>0</v>
      </c>
      <c r="I30" s="4"/>
      <c r="J30" s="4">
        <f t="shared" si="0"/>
        <v>199130.06</v>
      </c>
      <c r="K30" s="4"/>
      <c r="L30" s="4">
        <f t="shared" si="1"/>
        <v>527569.18999999994</v>
      </c>
      <c r="M30" s="10"/>
      <c r="N30" s="11">
        <v>-300553.27</v>
      </c>
      <c r="P30" s="11">
        <f t="shared" si="2"/>
        <v>227015.91999999993</v>
      </c>
    </row>
    <row r="31" spans="1:16" x14ac:dyDescent="0.3">
      <c r="A31" t="s">
        <v>37</v>
      </c>
      <c r="B31" s="4">
        <v>14147.08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14147.08</v>
      </c>
      <c r="M31" s="4">
        <v>0</v>
      </c>
      <c r="N31" s="11">
        <v>-14348.62</v>
      </c>
      <c r="O31" s="4">
        <v>0</v>
      </c>
      <c r="P31" s="11">
        <f t="shared" si="2"/>
        <v>-201.54000000000087</v>
      </c>
    </row>
    <row r="32" spans="1:16" x14ac:dyDescent="0.3">
      <c r="A32" t="s">
        <v>38</v>
      </c>
      <c r="B32" s="4">
        <v>20913863.840000004</v>
      </c>
      <c r="C32" s="4"/>
      <c r="D32" s="4">
        <v>995757.29</v>
      </c>
      <c r="E32" s="4"/>
      <c r="F32" s="4">
        <v>-2103725.5299999998</v>
      </c>
      <c r="G32" s="4"/>
      <c r="H32" s="4">
        <v>0</v>
      </c>
      <c r="I32" s="4"/>
      <c r="J32" s="4">
        <f t="shared" si="0"/>
        <v>-1107968.2399999998</v>
      </c>
      <c r="K32" s="4"/>
      <c r="L32" s="4">
        <f t="shared" si="1"/>
        <v>19805895.600000005</v>
      </c>
      <c r="M32" s="10"/>
      <c r="N32" s="11">
        <v>-15942879.160000002</v>
      </c>
      <c r="P32" s="11">
        <f t="shared" si="2"/>
        <v>3863016.4400000032</v>
      </c>
    </row>
    <row r="33" spans="1:16" x14ac:dyDescent="0.3">
      <c r="A33" t="s">
        <v>39</v>
      </c>
      <c r="B33" s="4">
        <v>13953829.09</v>
      </c>
      <c r="C33" s="4"/>
      <c r="D33" s="4">
        <v>339142.91999999993</v>
      </c>
      <c r="E33" s="4"/>
      <c r="F33" s="4">
        <v>-6626.4</v>
      </c>
      <c r="G33" s="4"/>
      <c r="H33" s="4">
        <v>0</v>
      </c>
      <c r="I33" s="4"/>
      <c r="J33" s="4">
        <f t="shared" si="0"/>
        <v>332516.5199999999</v>
      </c>
      <c r="K33" s="4"/>
      <c r="L33" s="4">
        <f t="shared" si="1"/>
        <v>14286345.609999999</v>
      </c>
      <c r="M33" s="10"/>
      <c r="N33" s="11">
        <v>-10431162.399999997</v>
      </c>
      <c r="P33" s="11">
        <f t="shared" si="2"/>
        <v>3855183.2100000028</v>
      </c>
    </row>
    <row r="34" spans="1:16" x14ac:dyDescent="0.3">
      <c r="A34" t="s">
        <v>40</v>
      </c>
      <c r="B34" s="4">
        <v>0</v>
      </c>
      <c r="C34" s="4"/>
      <c r="D34" s="4">
        <v>0</v>
      </c>
      <c r="E34" s="4"/>
      <c r="F34" s="4">
        <v>0</v>
      </c>
      <c r="G34" s="4"/>
      <c r="H34" s="4">
        <v>0</v>
      </c>
      <c r="I34" s="4"/>
      <c r="J34" s="4">
        <f t="shared" si="0"/>
        <v>0</v>
      </c>
      <c r="K34" s="4"/>
      <c r="L34" s="4">
        <f t="shared" si="1"/>
        <v>0</v>
      </c>
      <c r="M34" s="10"/>
      <c r="N34" s="11">
        <v>6.3446350603846291E-11</v>
      </c>
      <c r="P34" s="11">
        <f t="shared" si="2"/>
        <v>6.3446350603846291E-11</v>
      </c>
    </row>
    <row r="35" spans="1:16" x14ac:dyDescent="0.3">
      <c r="A35" t="s">
        <v>41</v>
      </c>
      <c r="B35" s="4">
        <v>0</v>
      </c>
      <c r="C35" s="4"/>
      <c r="D35" s="4">
        <v>0</v>
      </c>
      <c r="E35" s="4"/>
      <c r="F35" s="4">
        <v>0</v>
      </c>
      <c r="G35" s="4"/>
      <c r="H35" s="4">
        <v>0</v>
      </c>
      <c r="I35" s="4"/>
      <c r="J35" s="4">
        <f t="shared" si="0"/>
        <v>0</v>
      </c>
      <c r="K35" s="4"/>
      <c r="L35" s="4">
        <f t="shared" si="1"/>
        <v>0</v>
      </c>
      <c r="M35" s="10"/>
      <c r="N35" s="11">
        <v>0</v>
      </c>
      <c r="P35" s="11">
        <f t="shared" si="2"/>
        <v>0</v>
      </c>
    </row>
    <row r="36" spans="1:16" x14ac:dyDescent="0.3">
      <c r="A36" t="s">
        <v>42</v>
      </c>
      <c r="B36" s="4">
        <v>83782.289999999994</v>
      </c>
      <c r="C36" s="4"/>
      <c r="D36" s="4">
        <v>0</v>
      </c>
      <c r="E36" s="4"/>
      <c r="F36" s="4">
        <v>0</v>
      </c>
      <c r="G36" s="4"/>
      <c r="H36" s="4">
        <v>0</v>
      </c>
      <c r="I36" s="4"/>
      <c r="J36" s="4">
        <f t="shared" si="0"/>
        <v>0</v>
      </c>
      <c r="K36" s="4"/>
      <c r="L36" s="4">
        <f t="shared" si="1"/>
        <v>83782.289999999994</v>
      </c>
      <c r="M36" s="10"/>
      <c r="N36" s="11">
        <v>0</v>
      </c>
      <c r="P36" s="11">
        <f t="shared" si="2"/>
        <v>83782.289999999994</v>
      </c>
    </row>
    <row r="37" spans="1:16" x14ac:dyDescent="0.3">
      <c r="A37" t="s">
        <v>43</v>
      </c>
      <c r="B37" s="4">
        <v>0</v>
      </c>
      <c r="C37" s="4"/>
      <c r="D37" s="4">
        <v>0</v>
      </c>
      <c r="E37" s="4"/>
      <c r="F37" s="4">
        <v>0</v>
      </c>
      <c r="G37" s="4"/>
      <c r="H37" s="4">
        <v>0</v>
      </c>
      <c r="I37" s="4"/>
      <c r="J37" s="4">
        <f t="shared" si="0"/>
        <v>0</v>
      </c>
      <c r="K37" s="4"/>
      <c r="L37" s="4">
        <f t="shared" si="1"/>
        <v>0</v>
      </c>
      <c r="M37" s="10"/>
      <c r="N37" s="11">
        <v>0</v>
      </c>
      <c r="P37" s="11">
        <f t="shared" si="2"/>
        <v>0</v>
      </c>
    </row>
    <row r="38" spans="1:16" x14ac:dyDescent="0.3">
      <c r="A38" t="s">
        <v>44</v>
      </c>
      <c r="B38" s="4">
        <v>54053330.599999994</v>
      </c>
      <c r="C38" s="4"/>
      <c r="D38" s="4">
        <v>10945203.060000001</v>
      </c>
      <c r="E38" s="4"/>
      <c r="F38" s="4">
        <v>-8008540.6900000004</v>
      </c>
      <c r="G38" s="4"/>
      <c r="H38" s="4">
        <v>0</v>
      </c>
      <c r="I38" s="4"/>
      <c r="J38" s="4">
        <f t="shared" si="0"/>
        <v>2936662.37</v>
      </c>
      <c r="K38" s="4"/>
      <c r="L38" s="4">
        <f t="shared" si="1"/>
        <v>56989992.969999991</v>
      </c>
      <c r="M38" s="10"/>
      <c r="N38" s="11">
        <v>-19164980.100000001</v>
      </c>
      <c r="P38" s="11">
        <f t="shared" si="2"/>
        <v>37825012.86999999</v>
      </c>
    </row>
    <row r="39" spans="1:16" x14ac:dyDescent="0.3">
      <c r="A39" t="s">
        <v>45</v>
      </c>
      <c r="B39" s="4">
        <v>45350035.249999993</v>
      </c>
      <c r="C39" s="4"/>
      <c r="D39" s="4">
        <v>11352680.050000001</v>
      </c>
      <c r="E39" s="4"/>
      <c r="F39" s="4">
        <v>0</v>
      </c>
      <c r="G39" s="4"/>
      <c r="H39" s="4">
        <v>0</v>
      </c>
      <c r="I39" s="4"/>
      <c r="J39" s="4">
        <f t="shared" si="0"/>
        <v>11352680.050000001</v>
      </c>
      <c r="K39" s="4"/>
      <c r="L39" s="4">
        <f t="shared" si="1"/>
        <v>56702715.299999997</v>
      </c>
      <c r="M39" s="10"/>
      <c r="N39" s="11">
        <v>-39145769.660000004</v>
      </c>
      <c r="P39" s="11">
        <f t="shared" si="2"/>
        <v>17556945.639999993</v>
      </c>
    </row>
    <row r="40" spans="1:16" x14ac:dyDescent="0.3">
      <c r="A40" t="s">
        <v>46</v>
      </c>
      <c r="B40" s="14">
        <v>0</v>
      </c>
      <c r="C40" s="15"/>
      <c r="D40" s="14">
        <v>0</v>
      </c>
      <c r="E40" s="15"/>
      <c r="F40" s="14">
        <v>0</v>
      </c>
      <c r="G40" s="15"/>
      <c r="H40" s="14">
        <v>0</v>
      </c>
      <c r="I40" s="15"/>
      <c r="J40" s="14">
        <f t="shared" si="0"/>
        <v>0</v>
      </c>
      <c r="K40" s="15"/>
      <c r="L40" s="14">
        <f t="shared" si="1"/>
        <v>0</v>
      </c>
      <c r="M40" s="16"/>
      <c r="N40" s="17">
        <v>0</v>
      </c>
      <c r="P40" s="17">
        <f t="shared" si="2"/>
        <v>0</v>
      </c>
    </row>
    <row r="41" spans="1:16" x14ac:dyDescent="0.3">
      <c r="B41" s="15">
        <f>SUM(B11:B40)</f>
        <v>259604281.75999996</v>
      </c>
      <c r="C41" s="15"/>
      <c r="D41" s="15">
        <f>SUM(D11:D40)</f>
        <v>29424977.550000001</v>
      </c>
      <c r="E41" s="15"/>
      <c r="F41" s="15">
        <f>SUM(F11:F40)</f>
        <v>-16429817.5</v>
      </c>
      <c r="G41" s="15"/>
      <c r="H41" s="15">
        <f>SUM(H11:H40)</f>
        <v>0</v>
      </c>
      <c r="I41" s="15"/>
      <c r="J41" s="15">
        <f>SUM(J11:J40)</f>
        <v>12995160.050000001</v>
      </c>
      <c r="K41" s="15"/>
      <c r="L41" s="15">
        <f>SUM(L11:L40)</f>
        <v>272599441.81</v>
      </c>
      <c r="M41" s="16"/>
      <c r="N41" s="15">
        <f>SUM(N11:N40)</f>
        <v>-139891383.19999999</v>
      </c>
      <c r="P41" s="15">
        <f>SUM(P11:P40)</f>
        <v>132708058.60999998</v>
      </c>
    </row>
    <row r="42" spans="1:16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6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</row>
    <row r="44" spans="1:16" ht="15" thickBot="1" x14ac:dyDescent="0.35">
      <c r="A44" s="18" t="s">
        <v>47</v>
      </c>
      <c r="B44" s="19">
        <f>B41</f>
        <v>259604281.75999996</v>
      </c>
      <c r="C44" s="16"/>
      <c r="D44" s="19">
        <f>D41</f>
        <v>29424977.550000001</v>
      </c>
      <c r="E44" s="16"/>
      <c r="F44" s="19">
        <f>F41</f>
        <v>-16429817.5</v>
      </c>
      <c r="G44" s="16"/>
      <c r="H44" s="19">
        <f>H41</f>
        <v>0</v>
      </c>
      <c r="I44" s="16"/>
      <c r="J44" s="19">
        <f>J41</f>
        <v>12995160.050000001</v>
      </c>
      <c r="K44" s="16"/>
      <c r="L44" s="19">
        <f>L41</f>
        <v>272599441.81</v>
      </c>
      <c r="M44" s="16"/>
      <c r="N44" s="19">
        <f>N41</f>
        <v>-139891383.19999999</v>
      </c>
      <c r="P44" s="19">
        <f>P41</f>
        <v>132708058.60999998</v>
      </c>
    </row>
    <row r="45" spans="1:16" ht="15" thickTop="1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</row>
    <row r="46" spans="1:16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6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0"/>
    </row>
    <row r="48" spans="1:16" x14ac:dyDescent="0.3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3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x14ac:dyDescent="0.3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x14ac:dyDescent="0.3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x14ac:dyDescent="0.3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x14ac:dyDescent="0.3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x14ac:dyDescent="0.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x14ac:dyDescent="0.3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13" x14ac:dyDescent="0.3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x14ac:dyDescent="0.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2:13" x14ac:dyDescent="0.3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3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x14ac:dyDescent="0.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x14ac:dyDescent="0.3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3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3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3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3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x14ac:dyDescent="0.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x14ac:dyDescent="0.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x14ac:dyDescent="0.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Joe</dc:creator>
  <cp:lastModifiedBy>Barnes, Joe</cp:lastModifiedBy>
  <dcterms:created xsi:type="dcterms:W3CDTF">2018-05-30T21:44:57Z</dcterms:created>
  <dcterms:modified xsi:type="dcterms:W3CDTF">2018-05-31T21:36:26Z</dcterms:modified>
</cp:coreProperties>
</file>