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TRANSMISSION\EIM\Settlements\031317 Customer Meeting\"/>
    </mc:Choice>
  </mc:AlternateContent>
  <bookViews>
    <workbookView xWindow="0" yWindow="0" windowWidth="23040" windowHeight="10845" activeTab="2"/>
  </bookViews>
  <sheets>
    <sheet name="Import Example" sheetId="1" r:id="rId1"/>
    <sheet name="Load Example 1" sheetId="2" r:id="rId2"/>
    <sheet name="Load Example 2"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2" l="1"/>
  <c r="E40" i="3" l="1"/>
  <c r="E38" i="3"/>
  <c r="E19" i="3"/>
  <c r="E38" i="2"/>
  <c r="E19" i="2"/>
  <c r="E15" i="3"/>
  <c r="E29" i="3"/>
  <c r="E32" i="3" s="1"/>
  <c r="E34" i="3"/>
  <c r="E37" i="3" s="1"/>
  <c r="E10" i="3"/>
  <c r="E13" i="3" s="1"/>
  <c r="E13" i="2"/>
  <c r="E15" i="2"/>
  <c r="E34" i="2" s="1"/>
  <c r="E37" i="2" s="1"/>
  <c r="E29" i="2"/>
  <c r="E32" i="2" s="1"/>
  <c r="E10" i="2"/>
  <c r="E18" i="3" l="1"/>
  <c r="E18" i="2"/>
  <c r="E6" i="1" l="1"/>
  <c r="E39" i="1" s="1"/>
  <c r="E43" i="1" s="1"/>
  <c r="E26" i="1" l="1"/>
  <c r="E34" i="1" s="1"/>
  <c r="E37" i="1" s="1"/>
  <c r="E44" i="1" s="1"/>
  <c r="E17" i="1"/>
  <c r="E21" i="1" s="1"/>
  <c r="E12" i="1"/>
  <c r="E15" i="1" s="1"/>
  <c r="E22" i="1" l="1"/>
  <c r="E46" i="1" s="1"/>
</calcChain>
</file>

<file path=xl/sharedStrings.xml><?xml version="1.0" encoding="utf-8"?>
<sst xmlns="http://schemas.openxmlformats.org/spreadsheetml/2006/main" count="151" uniqueCount="72">
  <si>
    <t>Imbalance Volume</t>
  </si>
  <si>
    <t>Difference between current and proposed methods</t>
  </si>
  <si>
    <t>imbalance volume</t>
  </si>
  <si>
    <t>loss volume</t>
  </si>
  <si>
    <t>Current Process - 1) Determine real power losses pursuant to Schedule 10</t>
  </si>
  <si>
    <t>LAP Price contains energy, congestion and loss components; Assume for sake of example that loss component = $ -1.00;  For example: $10.00 LAP price = $7.00 (energy component) + $4.00 (congestion component) - $1.00 (loss component)</t>
  </si>
  <si>
    <t xml:space="preserve"> loss charge</t>
  </si>
  <si>
    <t>Loss charge for financial settlement of real power losses is the loss volume multiplied by the LAP Price (amount transmission customer is charged by PacifiCorp under OATT Schedule 10)</t>
  </si>
  <si>
    <t>Example Transaction Elements</t>
  </si>
  <si>
    <t>Imbalance  payment is the amount paid to the transmission customer by PacifiCorp</t>
  </si>
  <si>
    <t>Base Schedule (e-Tag at T-57)</t>
  </si>
  <si>
    <t>imbalance payment</t>
  </si>
  <si>
    <t>net payment</t>
  </si>
  <si>
    <t>Imbalance payment of $550 minus loss charge of $66.75 equals $483.25 net payment to transmission customer</t>
  </si>
  <si>
    <t>final integrated schedule (e-Tag at T-20 less curtailments in real-time)</t>
  </si>
  <si>
    <t>Final integrated schedule = "actual amounts of power scheduled to be delivered at Point(s) of Delivery" (OATT Schedule 10(a))</t>
  </si>
  <si>
    <t>Difference between Base Schedule and final integrated schedule</t>
  </si>
  <si>
    <t>Loss rate factor is 4.45% (OATT Schedule 10)</t>
  </si>
  <si>
    <t>Loss volume = final integrated schedule multiplied by the loss rate factor in Schedule 10</t>
  </si>
  <si>
    <t>Difference between Base Schedule and final integrated schedule (settled pursuant to OATT Attachment T Section 8.1)</t>
  </si>
  <si>
    <r>
      <t xml:space="preserve">Interchange Base Schedule was 100MWh and final integrated schedule was 150MWh; transmission customer is paid for 50MWh Interchange imbalance </t>
    </r>
    <r>
      <rPr>
        <sz val="11"/>
        <rFont val="Calibri"/>
        <family val="2"/>
        <scheme val="minor"/>
      </rPr>
      <t>(under OATT Attachment T Section 8.1</t>
    </r>
    <r>
      <rPr>
        <sz val="11"/>
        <color theme="1"/>
        <rFont val="Calibri"/>
        <family val="2"/>
        <scheme val="minor"/>
      </rPr>
      <t xml:space="preserve">). </t>
    </r>
  </si>
  <si>
    <t>Current Process - 2) Determine imbalance settlement pursuant to OATT Attachment T Section 8.1</t>
  </si>
  <si>
    <t>LMP without loss component</t>
  </si>
  <si>
    <t xml:space="preserve">Proposed method for Schedule 10 real power losses for Point-to-Point TX Service, assuming Interchange (e-Tag) import transaction and financial settlement of real power losses </t>
  </si>
  <si>
    <t xml:space="preserve">Current process for Schedule 10 real power losses for Point-to-Point TX Service, assuming Interchange (e-Tag) import transaction and financial settlement of real power losses </t>
  </si>
  <si>
    <t>Proposed Method - 1) Determine real power losses pursuant to Schedule 10</t>
  </si>
  <si>
    <t>Where the final integrated schedule is used in the current process, the Base Schedule is used in the proposed method</t>
  </si>
  <si>
    <t>LAP price contains energy, congestion and loss components</t>
  </si>
  <si>
    <t>LMPs explained in current process above</t>
  </si>
  <si>
    <r>
      <t>Assume loss component is $ -1.00;</t>
    </r>
    <r>
      <rPr>
        <sz val="11"/>
        <rFont val="Calibri"/>
        <family val="2"/>
        <scheme val="minor"/>
      </rPr>
      <t xml:space="preserve"> LMP</t>
    </r>
    <r>
      <rPr>
        <sz val="11"/>
        <color theme="1"/>
        <rFont val="Calibri"/>
        <family val="2"/>
        <scheme val="minor"/>
      </rPr>
      <t xml:space="preserve"> (at applicable Pnode) of $10.00 minus the loss component of $ -1.00 equals $11.00</t>
    </r>
  </si>
  <si>
    <t>Difference between current process and proposed method</t>
  </si>
  <si>
    <t>Load component of Base Schedule (as determined under OATT Attachment T Section 4.2.4.3)</t>
  </si>
  <si>
    <t>Metered load multiplied by the loss rate factor (OATT Schedule 10)</t>
  </si>
  <si>
    <t>metered load</t>
  </si>
  <si>
    <t>loss rate factor</t>
  </si>
  <si>
    <t>loss charge</t>
  </si>
  <si>
    <t>load imbalance volume</t>
  </si>
  <si>
    <t>Difference between load component of Base Schedule and metered load (settled pursuant to OATT Schedule 4)</t>
  </si>
  <si>
    <r>
      <t>Assume loss component is $ -1.00;</t>
    </r>
    <r>
      <rPr>
        <sz val="11"/>
        <rFont val="Calibri"/>
        <family val="2"/>
        <scheme val="minor"/>
      </rPr>
      <t xml:space="preserve"> LAP price</t>
    </r>
    <r>
      <rPr>
        <sz val="11"/>
        <color theme="1"/>
        <rFont val="Calibri"/>
        <family val="2"/>
        <scheme val="minor"/>
      </rPr>
      <t>) of $10.00 minus the loss component of $ -1.00 equals $11.00</t>
    </r>
  </si>
  <si>
    <t>LAP price without loss component</t>
  </si>
  <si>
    <t xml:space="preserve">LAP price </t>
  </si>
  <si>
    <t>LAP price is "as established by the MO [CAISO] under Section 29.11(b)(3)(C) of the MO Tariff" (OATT Schedule 10(a))</t>
  </si>
  <si>
    <t>LAP price</t>
  </si>
  <si>
    <t>load imbalance payment</t>
  </si>
  <si>
    <t>Imbalance payment of $110 minus loss charge of $40.05 equals $69.95 net payment to transmission customer</t>
  </si>
  <si>
    <t>Current Process - 2) Determine imbalance settlement pursuant to OATT Schedule 4</t>
  </si>
  <si>
    <t>Proposed method for Schedule 10 real power losses for Network  TX Service, assuming load transaction where metered load is less than load Base Schedule</t>
  </si>
  <si>
    <t>Current process for Schedule 10 real power losses for Network  TX Service, assuming load transaction where metered load is less than load Base Schedule</t>
  </si>
  <si>
    <t>load Base Schedule</t>
  </si>
  <si>
    <t>Proposed Method - 2) Determine imbalance settlement pursuant to OATT Attachment T Section 8.1</t>
  </si>
  <si>
    <t>Proposed Method - 2) Determine imbalance settlement pursuant to OATT Schedule 4</t>
  </si>
  <si>
    <t>load imbalance charge</t>
  </si>
  <si>
    <t>total charges</t>
  </si>
  <si>
    <t>Current process for Schedule 10 real power losses for Network  TX Service, assuming load transaction where metered load is more than load Base Schedule</t>
  </si>
  <si>
    <t>Imbalance payment of $500 minus loss charge of $44.50 equals $455.50 net payment to transmission customer</t>
  </si>
  <si>
    <t>LAP price (includes loss component)</t>
  </si>
  <si>
    <t>Imbalance payment is the amount paid for load to the transmission customer by PacifiCorp</t>
  </si>
  <si>
    <t>Imbalance charge is the amount billed for load to the transmission customer by PacifiCorp</t>
  </si>
  <si>
    <t>Load imbalance charge is the amount billed for load to the transmission customer by PacifiCorp</t>
  </si>
  <si>
    <t>Imbalance charge of $100 plus loss charge of $44.50 equals $144.50 total charges billed to transmission customer</t>
  </si>
  <si>
    <t>Imbalance charge of $110 plus loss charge of $48.95 equals $158.95 total charges billed to transmission customer</t>
  </si>
  <si>
    <t>Imbalance payment of $100 minus loss charge of $40.05 equals $59.95 net payment to transmission customer</t>
  </si>
  <si>
    <t>LMP (includes loss component)</t>
  </si>
  <si>
    <t>Losses are assessed hourly and the LAP price is an hourly price; however interchange imbalance settlements are done for each 5 minute and 15-minute interval (at the applicable PNode RTD or FMM LMP) so pricing will likely be different over the course of an hour. For simplicity of the example, assume there is one hourly LMP that is equal to the LAP price used in this example.</t>
  </si>
  <si>
    <t xml:space="preserve">balanced Base Schedule </t>
  </si>
  <si>
    <t>The balanced Base Schedule is the portion of the load Base Schedule that equals the metered load)</t>
  </si>
  <si>
    <t>Difference between load  Base Schedule and metered load (settled pursuant to OATT Schedule 4)</t>
  </si>
  <si>
    <t>Customer is paid $27.75 less using proposed method compared to current process, which excludes impacts of other EIM allocation such as allocations of charge codes under measured demand.</t>
  </si>
  <si>
    <t>Customer is charged $14.45 less in total charges using proposed method compared to current process, which excludes impacts of other EIM allocation such as allocations of charge codes under measured demand.</t>
  </si>
  <si>
    <t>Customer is paid $10 less in net payment using proposed method compared to current process, which excludes impacts of other EIM allocation such as allocations of charge codes under measured demand.</t>
  </si>
  <si>
    <r>
      <t xml:space="preserve">Schedule 10(a) states: "the Transmission Customer shall compensate the Transmission Provider at a rate equal to the average hourly LAP price for the PACE and PACW BAAs, as established by the MO under Section 29.11(b)(3)(C) of the MO Tariff, multiplied by the </t>
    </r>
    <r>
      <rPr>
        <b/>
        <sz val="11"/>
        <rFont val="Calibri"/>
        <family val="2"/>
        <scheme val="minor"/>
      </rPr>
      <t>energy for such hour</t>
    </r>
    <r>
      <rPr>
        <sz val="11"/>
        <rFont val="Calibri"/>
        <family val="2"/>
        <scheme val="minor"/>
      </rPr>
      <t xml:space="preserve"> based on a Transmission Customer’s metered load actual amounts (for a Transmission Customer taking Network Integration Transmission Service) or actual amounts of power scheduled to be delivered at Point(s) of Delivery (for a Transmission Customer taking Point-to-Point Transmission Service)."  The language "</t>
    </r>
    <r>
      <rPr>
        <b/>
        <sz val="11"/>
        <rFont val="Calibri"/>
        <family val="2"/>
        <scheme val="minor"/>
      </rPr>
      <t>energy for such hour"</t>
    </r>
    <r>
      <rPr>
        <sz val="11"/>
        <rFont val="Calibri"/>
        <family val="2"/>
        <scheme val="minor"/>
      </rPr>
      <t xml:space="preserve"> is intended to mean the product of the amounts delivered at Point(s) of Delivery (e-Tag at T-20 less curtailments) and the loss factor of 4.45%. PacifiCorp realizes that its OATT could be clarified in this respect and will revise the language so that all the calculations pursuant to Schedule 10 are clearly conveyed.</t>
    </r>
  </si>
  <si>
    <t>EXAMPLES OF PACIFICORP'S CURRENT AND PROPOSED METHODOLGIES FOR CALCULATING FINANCIAL SETTLEMENT OF LOSSES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</si>
</sst>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 #,##0.000_);_(* \(#,##0.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5" tint="-0.499984740745262"/>
      <name val="Calibri"/>
      <family val="2"/>
      <scheme val="minor"/>
    </font>
    <font>
      <b/>
      <sz val="11"/>
      <color theme="5"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2">
    <xf numFmtId="0" fontId="0" fillId="0" borderId="0" xfId="0"/>
    <xf numFmtId="0" fontId="0" fillId="0" borderId="0" xfId="0" applyAlignment="1">
      <alignment wrapText="1"/>
    </xf>
    <xf numFmtId="0" fontId="2" fillId="0" borderId="0" xfId="0" applyFont="1" applyAlignment="1">
      <alignment wrapText="1"/>
    </xf>
    <xf numFmtId="0" fontId="3" fillId="0" borderId="0" xfId="0" applyFont="1"/>
    <xf numFmtId="0" fontId="4" fillId="0" borderId="0" xfId="0" applyFont="1"/>
    <xf numFmtId="10" fontId="3" fillId="0" borderId="0" xfId="2" applyNumberFormat="1" applyFont="1"/>
    <xf numFmtId="44" fontId="3" fillId="0" borderId="0" xfId="1" applyFont="1"/>
    <xf numFmtId="44" fontId="3" fillId="0" borderId="0" xfId="0" applyNumberFormat="1" applyFont="1"/>
    <xf numFmtId="0" fontId="3" fillId="0" borderId="0" xfId="0" applyFont="1" applyAlignment="1">
      <alignment wrapText="1"/>
    </xf>
    <xf numFmtId="44" fontId="3" fillId="2" borderId="0" xfId="0" applyNumberFormat="1" applyFont="1" applyFill="1"/>
    <xf numFmtId="164" fontId="3" fillId="0" borderId="0" xfId="0" applyNumberFormat="1" applyFont="1"/>
    <xf numFmtId="10" fontId="3" fillId="0" borderId="0" xfId="2" applyNumberFormat="1" applyFont="1" applyBorder="1"/>
    <xf numFmtId="165" fontId="3" fillId="0" borderId="0" xfId="0" applyNumberFormat="1" applyFont="1"/>
    <xf numFmtId="44" fontId="3" fillId="0" borderId="0" xfId="1" applyFont="1" applyBorder="1"/>
    <xf numFmtId="164" fontId="3" fillId="0" borderId="0" xfId="3" applyNumberFormat="1" applyFont="1"/>
    <xf numFmtId="44" fontId="3" fillId="2" borderId="0" xfId="0" applyNumberFormat="1" applyFont="1" applyFill="1" applyBorder="1"/>
    <xf numFmtId="0" fontId="5" fillId="0" borderId="0" xfId="0" applyFont="1" applyAlignment="1">
      <alignment wrapText="1"/>
    </xf>
    <xf numFmtId="0" fontId="5" fillId="0" borderId="0" xfId="0" applyFont="1"/>
    <xf numFmtId="0" fontId="4" fillId="0" borderId="0" xfId="0" applyFont="1" applyAlignment="1">
      <alignment wrapText="1"/>
    </xf>
    <xf numFmtId="0" fontId="6" fillId="0" borderId="0" xfId="0" applyFont="1" applyAlignment="1">
      <alignment wrapText="1"/>
    </xf>
    <xf numFmtId="0" fontId="6" fillId="0" borderId="0" xfId="0" applyFont="1" applyAlignment="1">
      <alignment wrapText="1" shrinkToFit="1"/>
    </xf>
    <xf numFmtId="0" fontId="6" fillId="0" borderId="0" xfId="0" applyFont="1" applyFill="1" applyAlignment="1">
      <alignmen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37" workbookViewId="0">
      <selection activeCell="E32" sqref="E32"/>
    </sheetView>
  </sheetViews>
  <sheetFormatPr defaultRowHeight="15" x14ac:dyDescent="0.25"/>
  <cols>
    <col min="1" max="1" width="10.42578125" customWidth="1"/>
    <col min="2" max="2" width="33.42578125" customWidth="1"/>
    <col min="3" max="3" width="32.140625" style="3" customWidth="1"/>
    <col min="4" max="4" width="5.140625" style="3" customWidth="1"/>
    <col min="5" max="5" width="15" style="3" customWidth="1"/>
    <col min="7" max="7" width="56" customWidth="1"/>
    <col min="8" max="8" width="2.85546875" customWidth="1"/>
    <col min="9" max="9" width="69.7109375" customWidth="1"/>
  </cols>
  <sheetData>
    <row r="1" spans="1:9" x14ac:dyDescent="0.25">
      <c r="A1" t="s">
        <v>71</v>
      </c>
    </row>
    <row r="3" spans="1:9" ht="90" x14ac:dyDescent="0.25">
      <c r="B3" s="2" t="s">
        <v>24</v>
      </c>
      <c r="C3" s="4" t="s">
        <v>8</v>
      </c>
      <c r="G3" s="16"/>
    </row>
    <row r="4" spans="1:9" x14ac:dyDescent="0.25">
      <c r="C4" s="3" t="s">
        <v>10</v>
      </c>
      <c r="E4" s="3">
        <v>100</v>
      </c>
      <c r="G4" s="16"/>
    </row>
    <row r="5" spans="1:9" ht="60" x14ac:dyDescent="0.25">
      <c r="B5" s="1" t="s">
        <v>15</v>
      </c>
      <c r="C5" s="8" t="s">
        <v>14</v>
      </c>
      <c r="E5" s="3">
        <v>150</v>
      </c>
      <c r="G5" s="21"/>
    </row>
    <row r="6" spans="1:9" ht="36" customHeight="1" x14ac:dyDescent="0.25">
      <c r="B6" s="1" t="s">
        <v>16</v>
      </c>
      <c r="C6" s="3" t="s">
        <v>2</v>
      </c>
      <c r="E6" s="3">
        <f>+E5-E4</f>
        <v>50</v>
      </c>
    </row>
    <row r="8" spans="1:9" ht="45" x14ac:dyDescent="0.25">
      <c r="C8" s="18" t="s">
        <v>4</v>
      </c>
    </row>
    <row r="9" spans="1:9" ht="45" x14ac:dyDescent="0.25">
      <c r="C9" s="8" t="s">
        <v>14</v>
      </c>
      <c r="E9" s="3">
        <v>150</v>
      </c>
      <c r="G9" s="17"/>
    </row>
    <row r="10" spans="1:9" ht="30" x14ac:dyDescent="0.25">
      <c r="B10" s="1" t="s">
        <v>17</v>
      </c>
      <c r="C10" s="3" t="s">
        <v>34</v>
      </c>
      <c r="E10" s="5">
        <v>4.4499999999999998E-2</v>
      </c>
    </row>
    <row r="12" spans="1:9" ht="240" x14ac:dyDescent="0.25">
      <c r="B12" s="1" t="s">
        <v>18</v>
      </c>
      <c r="C12" s="3" t="s">
        <v>3</v>
      </c>
      <c r="E12" s="3">
        <f>+E10*E9</f>
        <v>6.6749999999999998</v>
      </c>
      <c r="G12" s="20" t="s">
        <v>70</v>
      </c>
      <c r="I12" s="20"/>
    </row>
    <row r="13" spans="1:9" ht="73.5" customHeight="1" x14ac:dyDescent="0.25">
      <c r="B13" s="1" t="s">
        <v>41</v>
      </c>
      <c r="C13" s="3" t="s">
        <v>42</v>
      </c>
      <c r="E13" s="6">
        <v>10</v>
      </c>
      <c r="G13" s="1" t="s">
        <v>5</v>
      </c>
    </row>
    <row r="15" spans="1:9" ht="90" x14ac:dyDescent="0.25">
      <c r="B15" s="1" t="s">
        <v>7</v>
      </c>
      <c r="C15" s="3" t="s">
        <v>6</v>
      </c>
      <c r="E15" s="7">
        <f>+E12*E13</f>
        <v>66.75</v>
      </c>
      <c r="G15" s="16"/>
    </row>
    <row r="16" spans="1:9" ht="45" x14ac:dyDescent="0.25">
      <c r="C16" s="18" t="s">
        <v>21</v>
      </c>
    </row>
    <row r="17" spans="2:7" ht="60" x14ac:dyDescent="0.25">
      <c r="B17" s="1" t="s">
        <v>19</v>
      </c>
      <c r="C17" s="3" t="s">
        <v>2</v>
      </c>
      <c r="E17" s="3">
        <f>+E5-E4</f>
        <v>50</v>
      </c>
      <c r="G17" s="1" t="s">
        <v>20</v>
      </c>
    </row>
    <row r="19" spans="2:7" ht="180" x14ac:dyDescent="0.25">
      <c r="B19" s="19" t="s">
        <v>63</v>
      </c>
      <c r="C19" s="8" t="s">
        <v>22</v>
      </c>
      <c r="E19" s="6">
        <v>11</v>
      </c>
      <c r="G19" s="1" t="s">
        <v>29</v>
      </c>
    </row>
    <row r="21" spans="2:7" ht="45" x14ac:dyDescent="0.25">
      <c r="B21" s="1" t="s">
        <v>9</v>
      </c>
      <c r="C21" s="3" t="s">
        <v>11</v>
      </c>
      <c r="E21" s="7">
        <f>PRODUCT(E17:E20)</f>
        <v>550</v>
      </c>
    </row>
    <row r="22" spans="2:7" ht="30" x14ac:dyDescent="0.25">
      <c r="C22" s="3" t="s">
        <v>12</v>
      </c>
      <c r="E22" s="9">
        <f>+E21-E15</f>
        <v>483.25</v>
      </c>
      <c r="G22" s="1" t="s">
        <v>13</v>
      </c>
    </row>
    <row r="24" spans="2:7" ht="90" x14ac:dyDescent="0.25">
      <c r="B24" s="2" t="s">
        <v>23</v>
      </c>
    </row>
    <row r="26" spans="2:7" x14ac:dyDescent="0.25">
      <c r="C26" s="3" t="s">
        <v>10</v>
      </c>
      <c r="E26" s="3">
        <f>+E4</f>
        <v>100</v>
      </c>
    </row>
    <row r="27" spans="2:7" ht="45" x14ac:dyDescent="0.25">
      <c r="C27" s="8" t="s">
        <v>14</v>
      </c>
      <c r="E27" s="3">
        <v>150</v>
      </c>
    </row>
    <row r="28" spans="2:7" x14ac:dyDescent="0.25">
      <c r="C28" s="3" t="s">
        <v>0</v>
      </c>
      <c r="E28" s="3">
        <v>50</v>
      </c>
    </row>
    <row r="30" spans="2:7" ht="45" x14ac:dyDescent="0.25">
      <c r="C30" s="18" t="s">
        <v>25</v>
      </c>
    </row>
    <row r="31" spans="2:7" ht="60" x14ac:dyDescent="0.25">
      <c r="B31" s="1" t="s">
        <v>26</v>
      </c>
      <c r="C31" s="3" t="s">
        <v>10</v>
      </c>
      <c r="E31" s="3">
        <v>100</v>
      </c>
    </row>
    <row r="32" spans="2:7" x14ac:dyDescent="0.25">
      <c r="C32" s="3" t="s">
        <v>34</v>
      </c>
      <c r="E32" s="5">
        <v>4.4499999999999998E-2</v>
      </c>
    </row>
    <row r="34" spans="2:7" x14ac:dyDescent="0.25">
      <c r="C34" s="3" t="s">
        <v>3</v>
      </c>
      <c r="E34" s="3">
        <f>+E32*E26</f>
        <v>4.45</v>
      </c>
    </row>
    <row r="35" spans="2:7" ht="30" x14ac:dyDescent="0.25">
      <c r="B35" s="1" t="s">
        <v>27</v>
      </c>
      <c r="C35" s="3" t="s">
        <v>42</v>
      </c>
      <c r="E35" s="6">
        <v>10</v>
      </c>
    </row>
    <row r="37" spans="2:7" ht="90" x14ac:dyDescent="0.25">
      <c r="B37" s="1" t="s">
        <v>7</v>
      </c>
      <c r="C37" s="3" t="s">
        <v>35</v>
      </c>
      <c r="E37" s="7">
        <f>+E34*E35</f>
        <v>44.5</v>
      </c>
    </row>
    <row r="38" spans="2:7" ht="45" x14ac:dyDescent="0.25">
      <c r="C38" s="18" t="s">
        <v>49</v>
      </c>
    </row>
    <row r="39" spans="2:7" ht="60" x14ac:dyDescent="0.25">
      <c r="B39" s="1" t="s">
        <v>19</v>
      </c>
      <c r="C39" s="3" t="s">
        <v>2</v>
      </c>
      <c r="E39" s="10">
        <f>+E6</f>
        <v>50</v>
      </c>
    </row>
    <row r="41" spans="2:7" ht="30" x14ac:dyDescent="0.25">
      <c r="B41" s="1" t="s">
        <v>28</v>
      </c>
      <c r="C41" s="3" t="s">
        <v>62</v>
      </c>
      <c r="E41" s="6">
        <v>10</v>
      </c>
    </row>
    <row r="43" spans="2:7" ht="45" x14ac:dyDescent="0.25">
      <c r="B43" s="1" t="s">
        <v>9</v>
      </c>
      <c r="C43" s="3" t="s">
        <v>11</v>
      </c>
      <c r="E43" s="7">
        <f>+E39*E41</f>
        <v>500</v>
      </c>
    </row>
    <row r="44" spans="2:7" ht="30" x14ac:dyDescent="0.25">
      <c r="C44" s="3" t="s">
        <v>12</v>
      </c>
      <c r="E44" s="9">
        <f>+E43-E37</f>
        <v>455.5</v>
      </c>
      <c r="G44" s="1" t="s">
        <v>54</v>
      </c>
    </row>
    <row r="46" spans="2:7" ht="90" x14ac:dyDescent="0.25">
      <c r="B46" s="1" t="s">
        <v>67</v>
      </c>
      <c r="C46" s="8" t="s">
        <v>30</v>
      </c>
      <c r="E46" s="7">
        <f>+E44-E22</f>
        <v>-27.75</v>
      </c>
    </row>
  </sheetData>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workbookViewId="0">
      <selection activeCell="E41" sqref="E41"/>
    </sheetView>
  </sheetViews>
  <sheetFormatPr defaultRowHeight="15" x14ac:dyDescent="0.25"/>
  <cols>
    <col min="2" max="2" width="29.5703125" customWidth="1"/>
    <col min="3" max="3" width="28.5703125" customWidth="1"/>
    <col min="5" max="5" width="15" customWidth="1"/>
    <col min="7" max="7" width="37.42578125" customWidth="1"/>
  </cols>
  <sheetData>
    <row r="1" spans="2:7" ht="90" x14ac:dyDescent="0.25">
      <c r="B1" s="2" t="s">
        <v>47</v>
      </c>
      <c r="C1" s="3"/>
      <c r="D1" s="3"/>
      <c r="E1" s="3"/>
    </row>
    <row r="2" spans="2:7" x14ac:dyDescent="0.25">
      <c r="C2" s="4" t="s">
        <v>8</v>
      </c>
      <c r="D2" s="3"/>
      <c r="E2" s="3"/>
    </row>
    <row r="3" spans="2:7" ht="60" x14ac:dyDescent="0.25">
      <c r="B3" s="1" t="s">
        <v>31</v>
      </c>
      <c r="C3" s="3" t="s">
        <v>48</v>
      </c>
      <c r="D3" s="3"/>
      <c r="E3" s="3">
        <v>100</v>
      </c>
    </row>
    <row r="4" spans="2:7" x14ac:dyDescent="0.25">
      <c r="C4" s="3" t="s">
        <v>33</v>
      </c>
      <c r="D4" s="3"/>
      <c r="E4" s="3">
        <v>90</v>
      </c>
    </row>
    <row r="5" spans="2:7" x14ac:dyDescent="0.25">
      <c r="C5" s="3"/>
      <c r="D5" s="3"/>
      <c r="E5" s="3"/>
    </row>
    <row r="6" spans="2:7" ht="45" x14ac:dyDescent="0.25">
      <c r="C6" s="18" t="s">
        <v>4</v>
      </c>
      <c r="D6" s="3"/>
      <c r="E6" s="3"/>
    </row>
    <row r="7" spans="2:7" x14ac:dyDescent="0.25">
      <c r="C7" s="3" t="s">
        <v>33</v>
      </c>
      <c r="D7" s="3"/>
      <c r="E7" s="3">
        <v>90</v>
      </c>
    </row>
    <row r="8" spans="2:7" ht="30" x14ac:dyDescent="0.25">
      <c r="B8" s="1" t="s">
        <v>17</v>
      </c>
      <c r="C8" s="3" t="s">
        <v>34</v>
      </c>
      <c r="D8" s="3"/>
      <c r="E8" s="11">
        <v>4.4499999999999998E-2</v>
      </c>
    </row>
    <row r="9" spans="2:7" x14ac:dyDescent="0.25">
      <c r="C9" s="3"/>
      <c r="D9" s="3"/>
      <c r="E9" s="3"/>
    </row>
    <row r="10" spans="2:7" ht="45" x14ac:dyDescent="0.25">
      <c r="B10" s="1" t="s">
        <v>32</v>
      </c>
      <c r="C10" s="3" t="s">
        <v>3</v>
      </c>
      <c r="D10" s="3"/>
      <c r="E10" s="12">
        <f>+E7*E8</f>
        <v>4.0049999999999999</v>
      </c>
    </row>
    <row r="11" spans="2:7" ht="105" x14ac:dyDescent="0.25">
      <c r="B11" s="1" t="s">
        <v>41</v>
      </c>
      <c r="C11" s="3" t="s">
        <v>40</v>
      </c>
      <c r="D11" s="3"/>
      <c r="E11" s="13">
        <v>10</v>
      </c>
      <c r="G11" s="1" t="s">
        <v>5</v>
      </c>
    </row>
    <row r="12" spans="2:7" x14ac:dyDescent="0.25">
      <c r="C12" s="3"/>
      <c r="D12" s="3"/>
      <c r="E12" s="3"/>
    </row>
    <row r="13" spans="2:7" ht="105" x14ac:dyDescent="0.25">
      <c r="B13" s="1" t="s">
        <v>7</v>
      </c>
      <c r="C13" s="3" t="s">
        <v>35</v>
      </c>
      <c r="D13" s="3"/>
      <c r="E13" s="7">
        <f>+E10*E11</f>
        <v>40.049999999999997</v>
      </c>
    </row>
    <row r="14" spans="2:7" ht="60" x14ac:dyDescent="0.25">
      <c r="C14" s="18" t="s">
        <v>45</v>
      </c>
      <c r="D14" s="3"/>
      <c r="E14" s="3"/>
    </row>
    <row r="15" spans="2:7" ht="60" x14ac:dyDescent="0.25">
      <c r="B15" s="1" t="s">
        <v>37</v>
      </c>
      <c r="C15" s="3" t="s">
        <v>36</v>
      </c>
      <c r="D15" s="3"/>
      <c r="E15" s="14">
        <f>+E3-E4</f>
        <v>10</v>
      </c>
    </row>
    <row r="16" spans="2:7" ht="45" x14ac:dyDescent="0.25">
      <c r="C16" s="8" t="s">
        <v>39</v>
      </c>
      <c r="D16" s="3"/>
      <c r="E16" s="13">
        <v>11</v>
      </c>
      <c r="G16" s="1" t="s">
        <v>38</v>
      </c>
    </row>
    <row r="17" spans="2:7" x14ac:dyDescent="0.25">
      <c r="C17" s="3"/>
      <c r="D17" s="3"/>
      <c r="E17" s="3"/>
    </row>
    <row r="18" spans="2:7" ht="60" x14ac:dyDescent="0.25">
      <c r="B18" s="1" t="s">
        <v>56</v>
      </c>
      <c r="C18" s="3" t="s">
        <v>43</v>
      </c>
      <c r="D18" s="3"/>
      <c r="E18" s="7">
        <f>+E15*E16</f>
        <v>110</v>
      </c>
    </row>
    <row r="19" spans="2:7" ht="45" x14ac:dyDescent="0.25">
      <c r="C19" s="3" t="s">
        <v>12</v>
      </c>
      <c r="D19" s="3"/>
      <c r="E19" s="9">
        <f>+E18-E13</f>
        <v>69.95</v>
      </c>
      <c r="G19" s="1" t="s">
        <v>44</v>
      </c>
    </row>
    <row r="20" spans="2:7" x14ac:dyDescent="0.25">
      <c r="C20" s="3"/>
      <c r="D20" s="3"/>
      <c r="E20" s="3"/>
    </row>
    <row r="21" spans="2:7" ht="90" x14ac:dyDescent="0.25">
      <c r="B21" s="2" t="s">
        <v>46</v>
      </c>
      <c r="C21" s="3"/>
      <c r="D21" s="3"/>
      <c r="E21" s="3"/>
    </row>
    <row r="22" spans="2:7" x14ac:dyDescent="0.25">
      <c r="B22" s="1"/>
      <c r="C22" s="3" t="s">
        <v>48</v>
      </c>
      <c r="D22" s="3"/>
      <c r="E22" s="3">
        <v>100</v>
      </c>
    </row>
    <row r="23" spans="2:7" x14ac:dyDescent="0.25">
      <c r="B23" s="1"/>
      <c r="C23" s="3" t="s">
        <v>33</v>
      </c>
      <c r="D23" s="3"/>
      <c r="E23" s="3">
        <v>90</v>
      </c>
    </row>
    <row r="24" spans="2:7" x14ac:dyDescent="0.25">
      <c r="B24" s="1"/>
      <c r="C24" s="3"/>
      <c r="D24" s="3"/>
      <c r="E24" s="3"/>
    </row>
    <row r="25" spans="2:7" ht="45" x14ac:dyDescent="0.25">
      <c r="B25" s="1"/>
      <c r="C25" s="18" t="s">
        <v>25</v>
      </c>
      <c r="D25" s="3"/>
      <c r="E25" s="3"/>
    </row>
    <row r="26" spans="2:7" ht="60" x14ac:dyDescent="0.25">
      <c r="B26" s="1" t="s">
        <v>65</v>
      </c>
      <c r="C26" s="3" t="s">
        <v>64</v>
      </c>
      <c r="D26" s="3"/>
      <c r="E26" s="3">
        <v>90</v>
      </c>
    </row>
    <row r="27" spans="2:7" x14ac:dyDescent="0.25">
      <c r="C27" s="3" t="s">
        <v>34</v>
      </c>
      <c r="D27" s="3"/>
      <c r="E27" s="11">
        <v>4.4499999999999998E-2</v>
      </c>
    </row>
    <row r="28" spans="2:7" x14ac:dyDescent="0.25">
      <c r="C28" s="3"/>
      <c r="D28" s="3"/>
      <c r="E28" s="3"/>
    </row>
    <row r="29" spans="2:7" x14ac:dyDescent="0.25">
      <c r="C29" s="3" t="s">
        <v>3</v>
      </c>
      <c r="D29" s="3"/>
      <c r="E29" s="12">
        <f>+E26*E27</f>
        <v>4.0049999999999999</v>
      </c>
    </row>
    <row r="30" spans="2:7" ht="45" x14ac:dyDescent="0.25">
      <c r="B30" s="1" t="s">
        <v>27</v>
      </c>
      <c r="C30" s="3" t="s">
        <v>40</v>
      </c>
      <c r="D30" s="3"/>
      <c r="E30" s="13">
        <v>10</v>
      </c>
    </row>
    <row r="31" spans="2:7" x14ac:dyDescent="0.25">
      <c r="C31" s="3"/>
      <c r="D31" s="3"/>
      <c r="E31" s="3"/>
    </row>
    <row r="32" spans="2:7" ht="105" x14ac:dyDescent="0.25">
      <c r="B32" s="1" t="s">
        <v>7</v>
      </c>
      <c r="C32" s="3" t="s">
        <v>35</v>
      </c>
      <c r="D32" s="3"/>
      <c r="E32" s="7">
        <f>+E29*E30</f>
        <v>40.049999999999997</v>
      </c>
    </row>
    <row r="33" spans="2:7" ht="60" x14ac:dyDescent="0.25">
      <c r="C33" s="18" t="s">
        <v>50</v>
      </c>
      <c r="D33" s="3"/>
      <c r="E33" s="3"/>
    </row>
    <row r="34" spans="2:7" ht="60" x14ac:dyDescent="0.25">
      <c r="B34" s="1" t="s">
        <v>37</v>
      </c>
      <c r="C34" s="3" t="s">
        <v>36</v>
      </c>
      <c r="D34" s="3"/>
      <c r="E34" s="14">
        <f>+E15</f>
        <v>10</v>
      </c>
    </row>
    <row r="35" spans="2:7" ht="45" x14ac:dyDescent="0.25">
      <c r="B35" s="1" t="s">
        <v>27</v>
      </c>
      <c r="C35" s="8" t="s">
        <v>55</v>
      </c>
      <c r="D35" s="3"/>
      <c r="E35" s="13">
        <v>10</v>
      </c>
    </row>
    <row r="36" spans="2:7" x14ac:dyDescent="0.25">
      <c r="C36" s="3"/>
      <c r="D36" s="3"/>
      <c r="E36" s="3"/>
    </row>
    <row r="37" spans="2:7" ht="60" x14ac:dyDescent="0.25">
      <c r="B37" s="1" t="s">
        <v>56</v>
      </c>
      <c r="C37" s="3" t="s">
        <v>43</v>
      </c>
      <c r="D37" s="3"/>
      <c r="E37" s="7">
        <f>+E34*E35</f>
        <v>100</v>
      </c>
    </row>
    <row r="38" spans="2:7" ht="45" x14ac:dyDescent="0.25">
      <c r="C38" s="3" t="s">
        <v>12</v>
      </c>
      <c r="D38" s="3"/>
      <c r="E38" s="15">
        <f>+E37-E32</f>
        <v>59.95</v>
      </c>
      <c r="G38" s="1" t="s">
        <v>61</v>
      </c>
    </row>
    <row r="39" spans="2:7" x14ac:dyDescent="0.25">
      <c r="C39" s="3"/>
      <c r="D39" s="3"/>
      <c r="E39" s="3"/>
    </row>
    <row r="40" spans="2:7" ht="120" x14ac:dyDescent="0.25">
      <c r="B40" s="1" t="s">
        <v>69</v>
      </c>
      <c r="C40" s="8" t="s">
        <v>1</v>
      </c>
      <c r="D40" s="3"/>
      <c r="E40" s="7">
        <f>+E38-E19</f>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tabSelected="1" topLeftCell="A31" workbookViewId="0">
      <selection activeCell="B40" sqref="B40"/>
    </sheetView>
  </sheetViews>
  <sheetFormatPr defaultRowHeight="15" x14ac:dyDescent="0.25"/>
  <cols>
    <col min="2" max="2" width="28" customWidth="1"/>
    <col min="3" max="3" width="31.85546875" customWidth="1"/>
    <col min="5" max="5" width="15.5703125" customWidth="1"/>
    <col min="7" max="7" width="39.85546875" customWidth="1"/>
  </cols>
  <sheetData>
    <row r="1" spans="2:7" ht="90" x14ac:dyDescent="0.25">
      <c r="B1" s="2" t="s">
        <v>53</v>
      </c>
      <c r="C1" s="3"/>
      <c r="D1" s="3"/>
      <c r="E1" s="3"/>
    </row>
    <row r="2" spans="2:7" x14ac:dyDescent="0.25">
      <c r="C2" s="4" t="s">
        <v>8</v>
      </c>
      <c r="D2" s="3"/>
      <c r="E2" s="3"/>
    </row>
    <row r="3" spans="2:7" ht="60" x14ac:dyDescent="0.25">
      <c r="B3" s="1" t="s">
        <v>31</v>
      </c>
      <c r="C3" s="3" t="s">
        <v>48</v>
      </c>
      <c r="D3" s="3"/>
      <c r="E3" s="3">
        <v>100</v>
      </c>
    </row>
    <row r="4" spans="2:7" x14ac:dyDescent="0.25">
      <c r="C4" s="3" t="s">
        <v>33</v>
      </c>
      <c r="D4" s="3"/>
      <c r="E4" s="3">
        <v>110</v>
      </c>
    </row>
    <row r="5" spans="2:7" x14ac:dyDescent="0.25">
      <c r="C5" s="3"/>
      <c r="D5" s="3"/>
      <c r="E5" s="3"/>
    </row>
    <row r="6" spans="2:7" ht="45" x14ac:dyDescent="0.25">
      <c r="C6" s="18" t="s">
        <v>4</v>
      </c>
      <c r="D6" s="3"/>
      <c r="E6" s="3"/>
    </row>
    <row r="7" spans="2:7" x14ac:dyDescent="0.25">
      <c r="C7" s="3" t="s">
        <v>33</v>
      </c>
      <c r="D7" s="3"/>
      <c r="E7" s="3">
        <v>110</v>
      </c>
    </row>
    <row r="8" spans="2:7" ht="30" x14ac:dyDescent="0.25">
      <c r="B8" s="1" t="s">
        <v>17</v>
      </c>
      <c r="C8" s="3" t="s">
        <v>34</v>
      </c>
      <c r="D8" s="3"/>
      <c r="E8" s="11">
        <v>4.4499999999999998E-2</v>
      </c>
    </row>
    <row r="9" spans="2:7" x14ac:dyDescent="0.25">
      <c r="C9" s="3"/>
      <c r="D9" s="3"/>
      <c r="E9" s="3"/>
    </row>
    <row r="10" spans="2:7" ht="45" x14ac:dyDescent="0.25">
      <c r="B10" s="1" t="s">
        <v>32</v>
      </c>
      <c r="C10" s="3" t="s">
        <v>3</v>
      </c>
      <c r="D10" s="3"/>
      <c r="E10" s="12">
        <f>+E7*E8</f>
        <v>4.8949999999999996</v>
      </c>
    </row>
    <row r="11" spans="2:7" ht="90" x14ac:dyDescent="0.25">
      <c r="B11" s="1" t="s">
        <v>41</v>
      </c>
      <c r="C11" s="3" t="s">
        <v>40</v>
      </c>
      <c r="D11" s="3"/>
      <c r="E11" s="13">
        <v>10</v>
      </c>
      <c r="G11" s="1" t="s">
        <v>5</v>
      </c>
    </row>
    <row r="12" spans="2:7" x14ac:dyDescent="0.25">
      <c r="C12" s="3"/>
      <c r="D12" s="3"/>
      <c r="E12" s="3"/>
    </row>
    <row r="13" spans="2:7" ht="120" x14ac:dyDescent="0.25">
      <c r="B13" s="1" t="s">
        <v>7</v>
      </c>
      <c r="C13" s="3" t="s">
        <v>35</v>
      </c>
      <c r="D13" s="3"/>
      <c r="E13" s="7">
        <f>+E10*E11</f>
        <v>48.949999999999996</v>
      </c>
    </row>
    <row r="14" spans="2:7" ht="45" x14ac:dyDescent="0.25">
      <c r="C14" s="18" t="s">
        <v>45</v>
      </c>
      <c r="D14" s="3"/>
      <c r="E14" s="3"/>
    </row>
    <row r="15" spans="2:7" ht="60" x14ac:dyDescent="0.25">
      <c r="B15" s="1" t="s">
        <v>37</v>
      </c>
      <c r="C15" s="3" t="s">
        <v>36</v>
      </c>
      <c r="D15" s="3"/>
      <c r="E15" s="14">
        <f>+E4-E3</f>
        <v>10</v>
      </c>
    </row>
    <row r="16" spans="2:7" ht="45" x14ac:dyDescent="0.25">
      <c r="C16" s="8" t="s">
        <v>39</v>
      </c>
      <c r="D16" s="3"/>
      <c r="E16" s="13">
        <v>11</v>
      </c>
      <c r="G16" s="1" t="s">
        <v>38</v>
      </c>
    </row>
    <row r="17" spans="2:7" x14ac:dyDescent="0.25">
      <c r="C17" s="3"/>
      <c r="D17" s="3"/>
      <c r="E17" s="3"/>
    </row>
    <row r="18" spans="2:7" ht="60" x14ac:dyDescent="0.25">
      <c r="B18" s="1" t="s">
        <v>57</v>
      </c>
      <c r="C18" s="3" t="s">
        <v>51</v>
      </c>
      <c r="D18" s="3"/>
      <c r="E18" s="7">
        <f>+E15*E16</f>
        <v>110</v>
      </c>
    </row>
    <row r="19" spans="2:7" ht="45" x14ac:dyDescent="0.25">
      <c r="C19" s="3" t="s">
        <v>52</v>
      </c>
      <c r="D19" s="3"/>
      <c r="E19" s="9">
        <f>+E18+E13</f>
        <v>158.94999999999999</v>
      </c>
      <c r="G19" s="1" t="s">
        <v>60</v>
      </c>
    </row>
    <row r="20" spans="2:7" x14ac:dyDescent="0.25">
      <c r="C20" s="3"/>
      <c r="D20" s="3"/>
      <c r="E20" s="3"/>
    </row>
    <row r="21" spans="2:7" ht="90" x14ac:dyDescent="0.25">
      <c r="B21" s="2" t="s">
        <v>46</v>
      </c>
      <c r="C21" s="3"/>
      <c r="D21" s="3"/>
      <c r="E21" s="3"/>
    </row>
    <row r="22" spans="2:7" x14ac:dyDescent="0.25">
      <c r="B22" s="1"/>
      <c r="C22" s="3" t="s">
        <v>48</v>
      </c>
      <c r="D22" s="3"/>
      <c r="E22" s="3">
        <v>100</v>
      </c>
    </row>
    <row r="23" spans="2:7" x14ac:dyDescent="0.25">
      <c r="B23" s="1"/>
      <c r="C23" s="3" t="s">
        <v>33</v>
      </c>
      <c r="D23" s="3"/>
      <c r="E23" s="3">
        <v>110</v>
      </c>
    </row>
    <row r="24" spans="2:7" x14ac:dyDescent="0.25">
      <c r="B24" s="1"/>
      <c r="C24" s="3"/>
      <c r="D24" s="3"/>
      <c r="E24" s="3"/>
    </row>
    <row r="25" spans="2:7" ht="45" x14ac:dyDescent="0.25">
      <c r="B25" s="1"/>
      <c r="C25" s="18" t="s">
        <v>25</v>
      </c>
      <c r="D25" s="3"/>
      <c r="E25" s="3"/>
    </row>
    <row r="26" spans="2:7" ht="60" x14ac:dyDescent="0.25">
      <c r="B26" s="1" t="s">
        <v>65</v>
      </c>
      <c r="C26" s="3" t="s">
        <v>64</v>
      </c>
      <c r="D26" s="3"/>
      <c r="E26" s="3">
        <v>100</v>
      </c>
    </row>
    <row r="27" spans="2:7" x14ac:dyDescent="0.25">
      <c r="C27" s="3" t="s">
        <v>34</v>
      </c>
      <c r="D27" s="3"/>
      <c r="E27" s="11">
        <v>4.4499999999999998E-2</v>
      </c>
    </row>
    <row r="28" spans="2:7" x14ac:dyDescent="0.25">
      <c r="C28" s="3"/>
      <c r="D28" s="3"/>
      <c r="E28" s="3"/>
    </row>
    <row r="29" spans="2:7" x14ac:dyDescent="0.25">
      <c r="C29" s="3" t="s">
        <v>3</v>
      </c>
      <c r="D29" s="3"/>
      <c r="E29" s="12">
        <f>+E26*E27</f>
        <v>4.45</v>
      </c>
    </row>
    <row r="30" spans="2:7" ht="45" x14ac:dyDescent="0.25">
      <c r="B30" s="1" t="s">
        <v>27</v>
      </c>
      <c r="C30" s="3" t="s">
        <v>40</v>
      </c>
      <c r="D30" s="3"/>
      <c r="E30" s="13">
        <v>10</v>
      </c>
    </row>
    <row r="31" spans="2:7" x14ac:dyDescent="0.25">
      <c r="C31" s="3"/>
      <c r="D31" s="3"/>
      <c r="E31" s="3"/>
    </row>
    <row r="32" spans="2:7" ht="120" x14ac:dyDescent="0.25">
      <c r="B32" s="1" t="s">
        <v>7</v>
      </c>
      <c r="C32" s="3" t="s">
        <v>35</v>
      </c>
      <c r="D32" s="3"/>
      <c r="E32" s="7">
        <f>+E29*E30</f>
        <v>44.5</v>
      </c>
    </row>
    <row r="33" spans="2:7" ht="45" x14ac:dyDescent="0.25">
      <c r="C33" s="18" t="s">
        <v>50</v>
      </c>
      <c r="D33" s="3"/>
      <c r="E33" s="3"/>
    </row>
    <row r="34" spans="2:7" ht="60" x14ac:dyDescent="0.25">
      <c r="B34" s="1" t="s">
        <v>66</v>
      </c>
      <c r="C34" s="3" t="s">
        <v>36</v>
      </c>
      <c r="D34" s="3"/>
      <c r="E34" s="14">
        <f>+E15</f>
        <v>10</v>
      </c>
    </row>
    <row r="35" spans="2:7" ht="45" x14ac:dyDescent="0.25">
      <c r="B35" s="1" t="s">
        <v>27</v>
      </c>
      <c r="C35" s="8" t="s">
        <v>55</v>
      </c>
      <c r="D35" s="3"/>
      <c r="E35" s="13">
        <v>10</v>
      </c>
    </row>
    <row r="36" spans="2:7" x14ac:dyDescent="0.25">
      <c r="C36" s="3"/>
      <c r="D36" s="3"/>
      <c r="E36" s="3"/>
    </row>
    <row r="37" spans="2:7" ht="60" x14ac:dyDescent="0.25">
      <c r="B37" s="1" t="s">
        <v>58</v>
      </c>
      <c r="C37" s="3" t="s">
        <v>51</v>
      </c>
      <c r="D37" s="3"/>
      <c r="E37" s="7">
        <f>+E34*E35</f>
        <v>100</v>
      </c>
    </row>
    <row r="38" spans="2:7" ht="45" x14ac:dyDescent="0.25">
      <c r="C38" s="3" t="s">
        <v>52</v>
      </c>
      <c r="D38" s="3"/>
      <c r="E38" s="15">
        <f>+E37+E32</f>
        <v>144.5</v>
      </c>
      <c r="G38" s="1" t="s">
        <v>59</v>
      </c>
    </row>
    <row r="39" spans="2:7" x14ac:dyDescent="0.25">
      <c r="C39" s="3"/>
      <c r="D39" s="3"/>
      <c r="E39" s="3"/>
    </row>
    <row r="40" spans="2:7" ht="120" x14ac:dyDescent="0.25">
      <c r="B40" s="1" t="s">
        <v>68</v>
      </c>
      <c r="C40" s="8" t="s">
        <v>1</v>
      </c>
      <c r="D40" s="3"/>
      <c r="E40" s="7">
        <f>+E19-E38</f>
        <v>14.449999999999989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 Example</vt:lpstr>
      <vt:lpstr>Load Example 1</vt:lpstr>
      <vt:lpstr>Load Example 2</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Knudsen, Ernie</dc:creator>
  <cp:lastModifiedBy>Kirsten, Christine</cp:lastModifiedBy>
  <dcterms:created xsi:type="dcterms:W3CDTF">2017-03-22T18:07:12Z</dcterms:created>
  <dcterms:modified xsi:type="dcterms:W3CDTF">2017-04-05T17:44:45Z</dcterms:modified>
</cp:coreProperties>
</file>