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276" yWindow="-72" windowWidth="7860" windowHeight="8448"/>
  </bookViews>
  <sheets>
    <sheet name="METC Facilities - Workpaper 1" sheetId="9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'METC Facilities - Workpaper 1'!$A$1:$I$34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H31" i="9" l="1"/>
  <c r="I24" i="9" l="1"/>
  <c r="G24" i="9"/>
  <c r="F24" i="9"/>
  <c r="I15" i="9"/>
  <c r="G15" i="9"/>
  <c r="F15" i="9"/>
  <c r="G25" i="9" l="1"/>
  <c r="G32" i="9" s="1"/>
  <c r="G33" i="9" s="1"/>
  <c r="H24" i="9"/>
  <c r="F25" i="9"/>
  <c r="F32" i="9" s="1"/>
  <c r="I25" i="9"/>
  <c r="I32" i="9" s="1"/>
  <c r="I33" i="9" s="1"/>
  <c r="H32" i="9" l="1"/>
  <c r="H33" i="9" s="1"/>
  <c r="F33" i="9"/>
  <c r="H15" i="9"/>
  <c r="H25" i="9" s="1"/>
</calcChain>
</file>

<file path=xl/sharedStrings.xml><?xml version="1.0" encoding="utf-8"?>
<sst xmlns="http://schemas.openxmlformats.org/spreadsheetml/2006/main" count="72" uniqueCount="38">
  <si>
    <t>Wolverine Power Supply Cooperative, Inc.</t>
  </si>
  <si>
    <t>Depreciation</t>
  </si>
  <si>
    <t>Expense</t>
  </si>
  <si>
    <t>LAND &amp; LAND RIGHTS</t>
  </si>
  <si>
    <t>Cost</t>
  </si>
  <si>
    <t>Accum Deprec</t>
  </si>
  <si>
    <t>NBV</t>
  </si>
  <si>
    <t>Annual</t>
  </si>
  <si>
    <t>Palisades:</t>
  </si>
  <si>
    <t>165-04-01-00</t>
  </si>
  <si>
    <t>10822</t>
  </si>
  <si>
    <t>PLS-TAP</t>
  </si>
  <si>
    <t>TOWER &amp; FIXTURES</t>
  </si>
  <si>
    <t>10823</t>
  </si>
  <si>
    <t>167-04-01-00</t>
  </si>
  <si>
    <t>10827</t>
  </si>
  <si>
    <t>OVERHEAD CONDUCT &amp; DEVICE</t>
  </si>
  <si>
    <t>10828</t>
  </si>
  <si>
    <t>Tittabawassee:</t>
  </si>
  <si>
    <t>10824</t>
  </si>
  <si>
    <t>TITT-TAP</t>
  </si>
  <si>
    <t>10825</t>
  </si>
  <si>
    <t>10826</t>
  </si>
  <si>
    <t>10829</t>
  </si>
  <si>
    <t>10830</t>
  </si>
  <si>
    <t>10831</t>
  </si>
  <si>
    <t>152-04-01-00</t>
  </si>
  <si>
    <t>Workpaper 1</t>
  </si>
  <si>
    <t>Wolverine's Ownership Entitlement in METC System</t>
  </si>
  <si>
    <t>Total - Palisades</t>
  </si>
  <si>
    <t>Total - Tittabawassee</t>
  </si>
  <si>
    <t>Grand Total - Wolverine Ownership in METC System</t>
  </si>
  <si>
    <t>Less: Grand Total - Wolverine Ownership in METC System (see above)</t>
  </si>
  <si>
    <t>Net Transmission Assets</t>
  </si>
  <si>
    <t>Attachment O Annual Information Filing</t>
  </si>
  <si>
    <t>Wolverine Power Supply - Transmission Assets (per FERC Form 1)</t>
  </si>
  <si>
    <t>2016 Ownership Entitlement in METC System - Assets</t>
  </si>
  <si>
    <t>INVESTMENT AND RESERVE INFORMATION AS OF DECEMBER 31,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</si>
</sst>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\/d\/yy&quot;  &quot;h&quot;:&quot;mm&quot;:&quot;ss\ AM/PM"/>
    <numFmt numFmtId="167" formatCode="_-&quot;$&quot;* #,##0_-;\(&quot;$&quot;* #,##0\);_-&quot;$&quot;* &quot;-&quot;??_-;_-@_-"/>
    <numFmt numFmtId="168" formatCode="_(&quot;$&quot;* #,##0_);_(&quot;$&quot;* \(#,##0\);_(&quot;$&quot;* &quot;-&quot;??_);_(@_)"/>
  </numFmts>
  <fonts count="30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32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/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/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1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/>
    <xf numFmtId="167" fontId="12" fillId="0" borderId="0" xfId="0" applyNumberFormat="1" applyFont="1" applyFill="1" applyBorder="1" applyAlignment="1" applyProtection="1"/>
    <xf numFmtId="168" fontId="12" fillId="0" borderId="0" xfId="2" applyNumberFormat="1" applyFont="1" applyFill="1" applyAlignment="1"/>
    <xf numFmtId="168" fontId="12" fillId="0" borderId="1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0" zoomScaleNormal="90" workbookViewId="0">
      <selection activeCell="I33" sqref="I33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8" width="21.44140625" style="1" customWidth="1"/>
    <col min="9" max="9" width="21.5546875" style="1" customWidth="1"/>
    <col min="10" max="10" width="9.109375" style="1"/>
    <col min="11" max="11" width="16.109375" style="1" bestFit="1" customWidth="1"/>
    <col min="12" max="12" width="9.109375" style="1"/>
    <col min="13" max="13" width="14" style="1" bestFit="1" customWidth="1"/>
    <col min="14" max="16384" width="9.109375" style="1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3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</row>
    <row r="3" spans="1:13" x14ac:dyDescent="0.25">
      <c r="A3" s="30" t="s">
        <v>36</v>
      </c>
      <c r="B3" s="30"/>
      <c r="C3" s="30"/>
      <c r="D3" s="30"/>
      <c r="E3" s="30"/>
      <c r="F3" s="30"/>
      <c r="G3" s="30"/>
      <c r="H3" s="30"/>
      <c r="I3" s="30"/>
    </row>
    <row r="4" spans="1:13" ht="14.4" thickBot="1" x14ac:dyDescent="0.3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</row>
    <row r="6" spans="1:13" x14ac:dyDescent="0.25">
      <c r="A6" s="10" t="s">
        <v>28</v>
      </c>
      <c r="B6" s="6"/>
      <c r="C6" s="6"/>
      <c r="D6" s="6"/>
      <c r="E6" s="22"/>
      <c r="F6" s="6"/>
      <c r="G6" s="6"/>
      <c r="H6" s="6"/>
      <c r="I6" s="11" t="s">
        <v>7</v>
      </c>
    </row>
    <row r="7" spans="1:13" x14ac:dyDescent="0.25">
      <c r="A7" s="6" t="s">
        <v>37</v>
      </c>
      <c r="B7" s="6"/>
      <c r="C7" s="6"/>
      <c r="D7" s="6"/>
      <c r="E7" s="6"/>
      <c r="F7" s="9"/>
      <c r="G7" s="9"/>
      <c r="H7" s="9"/>
      <c r="I7" s="11" t="s">
        <v>1</v>
      </c>
    </row>
    <row r="8" spans="1:13" x14ac:dyDescent="0.25">
      <c r="A8" s="7" t="s">
        <v>8</v>
      </c>
      <c r="B8" s="6"/>
      <c r="C8" s="6"/>
      <c r="D8" s="6"/>
      <c r="E8" s="6"/>
      <c r="F8" s="15" t="s">
        <v>4</v>
      </c>
      <c r="G8" s="15" t="s">
        <v>5</v>
      </c>
      <c r="H8" s="15" t="s">
        <v>6</v>
      </c>
      <c r="I8" s="15" t="s">
        <v>2</v>
      </c>
    </row>
    <row r="9" spans="1:13" x14ac:dyDescent="0.25">
      <c r="A9" s="2" t="s">
        <v>26</v>
      </c>
      <c r="B9" s="3">
        <v>10820</v>
      </c>
      <c r="C9" s="2" t="s">
        <v>11</v>
      </c>
      <c r="D9" s="2" t="s">
        <v>3</v>
      </c>
      <c r="E9" s="4">
        <v>30666</v>
      </c>
      <c r="F9" s="12">
        <v>52771.88</v>
      </c>
      <c r="G9" s="12">
        <v>0</v>
      </c>
      <c r="H9" s="13">
        <v>52771.88</v>
      </c>
      <c r="I9" s="13">
        <v>0</v>
      </c>
      <c r="M9" s="16"/>
    </row>
    <row r="10" spans="1:13" x14ac:dyDescent="0.25">
      <c r="A10" s="2" t="s">
        <v>26</v>
      </c>
      <c r="B10" s="3">
        <v>10821</v>
      </c>
      <c r="C10" s="2" t="s">
        <v>11</v>
      </c>
      <c r="D10" s="2" t="s">
        <v>3</v>
      </c>
      <c r="E10" s="4">
        <v>30666</v>
      </c>
      <c r="F10" s="12">
        <v>26385.94</v>
      </c>
      <c r="G10" s="12">
        <v>0</v>
      </c>
      <c r="H10" s="13">
        <v>26385.94</v>
      </c>
      <c r="I10" s="13">
        <v>0</v>
      </c>
      <c r="M10" s="16"/>
    </row>
    <row r="11" spans="1:13" x14ac:dyDescent="0.25">
      <c r="A11" s="2" t="s">
        <v>9</v>
      </c>
      <c r="B11" s="3" t="s">
        <v>10</v>
      </c>
      <c r="C11" s="2" t="s">
        <v>11</v>
      </c>
      <c r="D11" s="2" t="s">
        <v>12</v>
      </c>
      <c r="E11" s="4">
        <v>29753</v>
      </c>
      <c r="F11" s="12">
        <v>242961.21</v>
      </c>
      <c r="G11" s="12">
        <v>242961.21</v>
      </c>
      <c r="H11" s="13">
        <v>0</v>
      </c>
      <c r="I11" s="13">
        <v>0</v>
      </c>
      <c r="M11" s="16"/>
    </row>
    <row r="12" spans="1:13" x14ac:dyDescent="0.25">
      <c r="A12" s="2" t="s">
        <v>9</v>
      </c>
      <c r="B12" s="3" t="s">
        <v>13</v>
      </c>
      <c r="C12" s="2" t="s">
        <v>11</v>
      </c>
      <c r="D12" s="2" t="s">
        <v>12</v>
      </c>
      <c r="E12" s="4">
        <v>30666</v>
      </c>
      <c r="F12" s="12">
        <v>485922.43</v>
      </c>
      <c r="G12" s="12">
        <v>485922.43</v>
      </c>
      <c r="H12" s="13">
        <v>0</v>
      </c>
      <c r="I12" s="13">
        <v>0</v>
      </c>
      <c r="M12" s="16"/>
    </row>
    <row r="13" spans="1:13" x14ac:dyDescent="0.25">
      <c r="A13" s="2" t="s">
        <v>14</v>
      </c>
      <c r="B13" s="3" t="s">
        <v>15</v>
      </c>
      <c r="C13" s="2" t="s">
        <v>11</v>
      </c>
      <c r="D13" s="2" t="s">
        <v>16</v>
      </c>
      <c r="E13" s="4">
        <v>30666</v>
      </c>
      <c r="F13" s="12">
        <v>282889.69</v>
      </c>
      <c r="G13" s="12">
        <v>282889.69</v>
      </c>
      <c r="H13" s="13">
        <v>0</v>
      </c>
      <c r="I13" s="13">
        <v>0</v>
      </c>
      <c r="M13" s="16"/>
    </row>
    <row r="14" spans="1:13" x14ac:dyDescent="0.25">
      <c r="A14" s="2" t="s">
        <v>14</v>
      </c>
      <c r="B14" s="3" t="s">
        <v>17</v>
      </c>
      <c r="C14" s="2" t="s">
        <v>11</v>
      </c>
      <c r="D14" s="2" t="s">
        <v>16</v>
      </c>
      <c r="E14" s="4">
        <v>30666</v>
      </c>
      <c r="F14" s="12">
        <v>141444.84</v>
      </c>
      <c r="G14" s="12">
        <v>141444.84</v>
      </c>
      <c r="H14" s="13">
        <v>0</v>
      </c>
      <c r="I14" s="13">
        <v>0</v>
      </c>
      <c r="M14" s="16"/>
    </row>
    <row r="15" spans="1:13" ht="14.4" thickBot="1" x14ac:dyDescent="0.3">
      <c r="A15" s="2" t="s">
        <v>29</v>
      </c>
      <c r="B15" s="3"/>
      <c r="C15" s="2"/>
      <c r="D15" s="2"/>
      <c r="E15" s="5"/>
      <c r="F15" s="25">
        <f>SUM(F9:F14)</f>
        <v>1232375.99</v>
      </c>
      <c r="G15" s="25">
        <f>SUM(G9:G14)</f>
        <v>1153218.1700000002</v>
      </c>
      <c r="H15" s="25">
        <f>SUM(H9:H14)</f>
        <v>79157.819999999992</v>
      </c>
      <c r="I15" s="25">
        <f>SUM(I9:I14)</f>
        <v>0</v>
      </c>
      <c r="M15" s="16"/>
    </row>
    <row r="16" spans="1:13" ht="14.4" thickTop="1" x14ac:dyDescent="0.25">
      <c r="A16" s="2"/>
      <c r="B16" s="3"/>
      <c r="C16" s="2"/>
      <c r="D16" s="2"/>
      <c r="E16" s="4"/>
      <c r="F16" s="12"/>
      <c r="G16" s="12"/>
      <c r="H16" s="13"/>
      <c r="I16" s="14"/>
      <c r="M16" s="16"/>
    </row>
    <row r="17" spans="1:13" x14ac:dyDescent="0.25">
      <c r="A17" s="7" t="s">
        <v>18</v>
      </c>
      <c r="B17" s="3"/>
      <c r="C17" s="2"/>
      <c r="D17" s="2"/>
      <c r="E17" s="4"/>
      <c r="F17" s="12"/>
      <c r="G17" s="12"/>
      <c r="H17" s="13"/>
      <c r="I17" s="14"/>
      <c r="M17" s="16"/>
    </row>
    <row r="18" spans="1:13" x14ac:dyDescent="0.25">
      <c r="A18" s="2" t="s">
        <v>9</v>
      </c>
      <c r="B18" s="3" t="s">
        <v>19</v>
      </c>
      <c r="C18" s="2" t="s">
        <v>20</v>
      </c>
      <c r="D18" s="2" t="s">
        <v>12</v>
      </c>
      <c r="E18" s="4">
        <v>30879</v>
      </c>
      <c r="F18" s="12">
        <v>2857454.76</v>
      </c>
      <c r="G18" s="12">
        <v>2569716.34</v>
      </c>
      <c r="H18" s="13">
        <v>287738.42</v>
      </c>
      <c r="I18" s="13">
        <v>79374.379999999888</v>
      </c>
      <c r="K18" s="16"/>
      <c r="M18" s="16"/>
    </row>
    <row r="19" spans="1:13" x14ac:dyDescent="0.25">
      <c r="A19" s="2" t="s">
        <v>9</v>
      </c>
      <c r="B19" s="3" t="s">
        <v>21</v>
      </c>
      <c r="C19" s="2" t="s">
        <v>20</v>
      </c>
      <c r="D19" s="2" t="s">
        <v>12</v>
      </c>
      <c r="E19" s="4">
        <v>31336</v>
      </c>
      <c r="F19" s="12">
        <v>46477.3</v>
      </c>
      <c r="G19" s="12">
        <v>40188.639999999999</v>
      </c>
      <c r="H19" s="13">
        <v>6288.66</v>
      </c>
      <c r="I19" s="13">
        <v>1291.0500000000029</v>
      </c>
      <c r="K19" s="16"/>
      <c r="M19" s="16"/>
    </row>
    <row r="20" spans="1:13" x14ac:dyDescent="0.25">
      <c r="A20" s="2" t="s">
        <v>9</v>
      </c>
      <c r="B20" s="3" t="s">
        <v>22</v>
      </c>
      <c r="C20" s="2" t="s">
        <v>20</v>
      </c>
      <c r="D20" s="2" t="s">
        <v>12</v>
      </c>
      <c r="E20" s="4">
        <v>33679</v>
      </c>
      <c r="F20" s="12">
        <v>5204.6400000000003</v>
      </c>
      <c r="G20" s="12">
        <v>3575.68</v>
      </c>
      <c r="H20" s="13">
        <v>1628.96</v>
      </c>
      <c r="I20" s="13">
        <v>144.57000000000016</v>
      </c>
      <c r="K20" s="16"/>
      <c r="M20" s="16"/>
    </row>
    <row r="21" spans="1:13" x14ac:dyDescent="0.25">
      <c r="A21" s="2" t="s">
        <v>14</v>
      </c>
      <c r="B21" s="3" t="s">
        <v>23</v>
      </c>
      <c r="C21" s="2" t="s">
        <v>20</v>
      </c>
      <c r="D21" s="2" t="s">
        <v>16</v>
      </c>
      <c r="E21" s="4">
        <v>30879</v>
      </c>
      <c r="F21" s="12">
        <v>3578678.87</v>
      </c>
      <c r="G21" s="12">
        <v>3218315.07</v>
      </c>
      <c r="H21" s="13">
        <v>360363.8</v>
      </c>
      <c r="I21" s="13">
        <v>99408.539999999572</v>
      </c>
      <c r="K21" s="16"/>
      <c r="M21" s="16"/>
    </row>
    <row r="22" spans="1:13" x14ac:dyDescent="0.25">
      <c r="A22" s="2" t="s">
        <v>14</v>
      </c>
      <c r="B22" s="3" t="s">
        <v>24</v>
      </c>
      <c r="C22" s="2" t="s">
        <v>20</v>
      </c>
      <c r="D22" s="2" t="s">
        <v>16</v>
      </c>
      <c r="E22" s="4">
        <v>32005</v>
      </c>
      <c r="F22" s="12">
        <v>58208.21</v>
      </c>
      <c r="G22" s="12">
        <v>47377.55</v>
      </c>
      <c r="H22" s="13">
        <v>10830.66</v>
      </c>
      <c r="I22" s="13">
        <v>1616.9099999999962</v>
      </c>
      <c r="K22" s="16"/>
      <c r="M22" s="16"/>
    </row>
    <row r="23" spans="1:13" x14ac:dyDescent="0.25">
      <c r="A23" s="2" t="s">
        <v>14</v>
      </c>
      <c r="B23" s="3" t="s">
        <v>25</v>
      </c>
      <c r="C23" s="2" t="s">
        <v>20</v>
      </c>
      <c r="D23" s="2" t="s">
        <v>16</v>
      </c>
      <c r="E23" s="4">
        <v>33679</v>
      </c>
      <c r="F23" s="12">
        <v>5204.6400000000003</v>
      </c>
      <c r="G23" s="12">
        <v>3575.68</v>
      </c>
      <c r="H23" s="13">
        <v>1628.96</v>
      </c>
      <c r="I23" s="13">
        <v>144.57000000000016</v>
      </c>
      <c r="K23" s="16"/>
      <c r="M23" s="16"/>
    </row>
    <row r="24" spans="1:13" ht="14.4" thickBot="1" x14ac:dyDescent="0.3">
      <c r="A24" s="17" t="s">
        <v>30</v>
      </c>
      <c r="B24" s="6"/>
      <c r="C24" s="6"/>
      <c r="D24" s="6"/>
      <c r="E24" s="7"/>
      <c r="F24" s="26">
        <f>SUM(F18:F23)</f>
        <v>6551228.4199999999</v>
      </c>
      <c r="G24" s="26">
        <f>SUM(G18:G23)</f>
        <v>5882748.96</v>
      </c>
      <c r="H24" s="26">
        <f>SUM(H18:H23)</f>
        <v>668479.46</v>
      </c>
      <c r="I24" s="26">
        <f>SUM(I18:I23)</f>
        <v>181980.01999999947</v>
      </c>
      <c r="M24" s="16"/>
    </row>
    <row r="25" spans="1:13" ht="15" thickTop="1" thickBot="1" x14ac:dyDescent="0.3">
      <c r="A25" s="24" t="s">
        <v>31</v>
      </c>
      <c r="B25" s="6"/>
      <c r="C25" s="6"/>
      <c r="D25" s="6"/>
      <c r="E25" s="7"/>
      <c r="F25" s="18">
        <f>+F15+F24</f>
        <v>7783604.4100000001</v>
      </c>
      <c r="G25" s="18">
        <f>+G15+G24</f>
        <v>7035967.1299999999</v>
      </c>
      <c r="H25" s="18">
        <f>+H15+H24</f>
        <v>747637.27999999991</v>
      </c>
      <c r="I25" s="18">
        <f>+I15+I24</f>
        <v>181980.01999999947</v>
      </c>
      <c r="M25" s="16"/>
    </row>
    <row r="26" spans="1:13" ht="14.4" thickTop="1" x14ac:dyDescent="0.25">
      <c r="A26" s="6"/>
      <c r="B26" s="6"/>
      <c r="C26" s="6"/>
      <c r="D26" s="6"/>
      <c r="E26" s="6"/>
      <c r="F26" s="14"/>
      <c r="G26" s="14"/>
      <c r="H26" s="14"/>
      <c r="I26" s="14"/>
    </row>
    <row r="27" spans="1:13" x14ac:dyDescent="0.25">
      <c r="A27" s="6"/>
      <c r="B27" s="6"/>
      <c r="C27" s="6"/>
      <c r="D27" s="6"/>
      <c r="E27" s="6"/>
      <c r="F27" s="14"/>
      <c r="G27" s="14"/>
      <c r="H27" s="14"/>
      <c r="I27" s="14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11" t="s">
        <v>7</v>
      </c>
    </row>
    <row r="29" spans="1:13" x14ac:dyDescent="0.25">
      <c r="A29" s="6"/>
      <c r="B29" s="6"/>
      <c r="C29" s="6"/>
      <c r="D29" s="6"/>
      <c r="E29" s="6"/>
      <c r="F29" s="9"/>
      <c r="G29" s="9"/>
      <c r="H29" s="9"/>
      <c r="I29" s="11" t="s">
        <v>1</v>
      </c>
    </row>
    <row r="30" spans="1:13" x14ac:dyDescent="0.25">
      <c r="A30" s="6"/>
      <c r="B30" s="6"/>
      <c r="C30" s="6"/>
      <c r="D30" s="6"/>
      <c r="E30" s="6"/>
      <c r="F30" s="15" t="s">
        <v>4</v>
      </c>
      <c r="G30" s="15" t="s">
        <v>5</v>
      </c>
      <c r="H30" s="15" t="s">
        <v>6</v>
      </c>
      <c r="I30" s="15" t="s">
        <v>2</v>
      </c>
    </row>
    <row r="31" spans="1:13" ht="15.6" x14ac:dyDescent="0.3">
      <c r="A31" s="23" t="s">
        <v>35</v>
      </c>
      <c r="B31" s="6"/>
      <c r="C31" s="6"/>
      <c r="D31" s="6"/>
      <c r="E31" s="6"/>
      <c r="F31" s="28">
        <v>306739852</v>
      </c>
      <c r="G31" s="28">
        <v>74272284</v>
      </c>
      <c r="H31" s="28">
        <f>+F31-G31</f>
        <v>232467568</v>
      </c>
      <c r="I31" s="28">
        <v>7663709</v>
      </c>
    </row>
    <row r="32" spans="1:13" ht="15.6" x14ac:dyDescent="0.3">
      <c r="A32" s="17" t="s">
        <v>32</v>
      </c>
      <c r="B32" s="6"/>
      <c r="C32" s="6"/>
      <c r="D32" s="6"/>
      <c r="E32" s="6"/>
      <c r="F32" s="27">
        <f>ROUND(-F25,0)</f>
        <v>-7783604</v>
      </c>
      <c r="G32" s="27">
        <f>ROUND(-G25,0)</f>
        <v>-7035967</v>
      </c>
      <c r="H32" s="27">
        <f>F32-G32</f>
        <v>-747637</v>
      </c>
      <c r="I32" s="27">
        <f>ROUND(-I25,0)</f>
        <v>-181980</v>
      </c>
    </row>
    <row r="33" spans="1:11" ht="16.2" thickBot="1" x14ac:dyDescent="0.35">
      <c r="A33" s="6" t="s">
        <v>33</v>
      </c>
      <c r="B33" s="6"/>
      <c r="C33" s="6"/>
      <c r="D33" s="6"/>
      <c r="E33" s="6"/>
      <c r="F33" s="29">
        <f>+F31+F32</f>
        <v>298956248</v>
      </c>
      <c r="G33" s="29">
        <f t="shared" ref="G33:I33" si="0">+G31+G32</f>
        <v>67236317</v>
      </c>
      <c r="H33" s="29">
        <f t="shared" si="0"/>
        <v>231719931</v>
      </c>
      <c r="I33" s="29">
        <f t="shared" si="0"/>
        <v>7481729</v>
      </c>
    </row>
    <row r="34" spans="1:11" ht="14.4" thickTop="1" x14ac:dyDescent="0.25">
      <c r="A34" s="6"/>
      <c r="B34" s="6"/>
      <c r="C34" s="6"/>
      <c r="D34" s="6"/>
      <c r="E34" s="6"/>
      <c r="F34" s="14"/>
      <c r="G34" s="14"/>
      <c r="H34" s="14"/>
      <c r="I34" s="14"/>
    </row>
    <row r="36" spans="1:11" ht="14.4" x14ac:dyDescent="0.3">
      <c r="E36" s="19"/>
      <c r="F36"/>
      <c r="G36" s="20"/>
      <c r="H36" s="20"/>
      <c r="I36" s="20"/>
      <c r="J36" s="20"/>
      <c r="K36" s="21"/>
    </row>
    <row r="37" spans="1:11" ht="14.4" x14ac:dyDescent="0.3">
      <c r="E37" s="19"/>
      <c r="F37"/>
      <c r="G37" s="20"/>
      <c r="H37" s="20"/>
      <c r="I37" s="20"/>
      <c r="J37" s="20"/>
    </row>
    <row r="38" spans="1:11" ht="14.4" x14ac:dyDescent="0.3">
      <c r="E38" s="19"/>
      <c r="F38"/>
      <c r="G38" s="20"/>
      <c r="H38" s="20"/>
      <c r="I38" s="20"/>
      <c r="J38" s="20"/>
    </row>
  </sheetData>
  <mergeCells count="4">
    <mergeCell ref="A1:I1"/>
    <mergeCell ref="A4:I4"/>
    <mergeCell ref="A2:I2"/>
    <mergeCell ref="A3:I3"/>
  </mergeCells>
  <phoneticPr fontId="0" type="noConversion"/>
  <pageMargins left="0.51" right="0.25" top="0.5" bottom="0.5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1</vt:lpstr>
      <vt:lpstr>'METC Facilities - Workpaper 1'!Print_Area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2017-05-09T17:55:00Z</cp:lastPrinted>
  <dcterms:created xsi:type="dcterms:W3CDTF">2000-12-15T17:33:56Z</dcterms:created>
  <dcterms:modified xsi:type="dcterms:W3CDTF">2017-05-09T17:55:03Z</dcterms:modified>
</cp:coreProperties>
</file>