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CPK Attachment O posting files\2019 Posting\Blue Earth\"/>
    </mc:Choice>
  </mc:AlternateContent>
  <xr:revisionPtr revIDLastSave="0" documentId="13_ncr:1_{15FB5B50-0C0E-473F-B5A2-24AB0497F3B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une 19 vs June 18" sheetId="2" r:id="rId1"/>
  </sheets>
  <externalReferences>
    <externalReference r:id="rId2"/>
  </externalReferences>
  <definedNames>
    <definedName name="DistributionPlant">[1]S1_Plant!$F$9</definedName>
    <definedName name="DistributionPlantAD">[1]S1_Plant!$J$9</definedName>
    <definedName name="GeneralPlant">[1]S1_Plant!$F$10</definedName>
    <definedName name="GeneralPlantAD">[1]S1_Plant!$J$10</definedName>
    <definedName name="_xlnm.Print_Titles" localSheetId="0">'June 19 vs June 18'!$3:$3</definedName>
    <definedName name="ProductionPlant">[1]S1_Plant!$F$7</definedName>
    <definedName name="ProductionPlantAD">[1]S1_Plant!$J$7</definedName>
    <definedName name="TransmissionPlant">[1]S1_Plant!$F$8</definedName>
    <definedName name="TransmissionPlantAD">[1]S1_Plant!$J$8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2" l="1"/>
  <c r="G39" i="2" l="1"/>
  <c r="G102" i="2" l="1"/>
  <c r="G101" i="2"/>
  <c r="G100" i="2"/>
  <c r="G99" i="2"/>
  <c r="G96" i="2"/>
  <c r="G94" i="2"/>
  <c r="G92" i="2"/>
  <c r="G91" i="2"/>
  <c r="G89" i="2"/>
  <c r="G87" i="2"/>
  <c r="G86" i="2"/>
  <c r="G85" i="2"/>
  <c r="G82" i="2"/>
  <c r="G81" i="2"/>
  <c r="G80" i="2"/>
  <c r="G79" i="2"/>
  <c r="G76" i="2"/>
  <c r="G73" i="2"/>
  <c r="G72" i="2"/>
  <c r="G68" i="2"/>
  <c r="G67" i="2"/>
  <c r="G66" i="2"/>
  <c r="G65" i="2"/>
  <c r="G63" i="2"/>
  <c r="G62" i="2"/>
  <c r="G58" i="2"/>
  <c r="G57" i="2"/>
  <c r="G56" i="2"/>
  <c r="G53" i="2"/>
  <c r="G52" i="2"/>
  <c r="G51" i="2"/>
  <c r="G50" i="2"/>
  <c r="G49" i="2"/>
  <c r="G48" i="2"/>
  <c r="G47" i="2"/>
  <c r="G46" i="2"/>
  <c r="G45" i="2"/>
  <c r="G41" i="2"/>
  <c r="G36" i="2"/>
  <c r="G34" i="2"/>
  <c r="G33" i="2"/>
  <c r="G32" i="2"/>
  <c r="G31" i="2"/>
  <c r="G30" i="2"/>
  <c r="G27" i="2"/>
  <c r="G26" i="2"/>
  <c r="G25" i="2"/>
  <c r="G24" i="2"/>
  <c r="G23" i="2"/>
  <c r="G20" i="2"/>
  <c r="G19" i="2"/>
  <c r="G18" i="2"/>
  <c r="G17" i="2"/>
  <c r="G16" i="2"/>
  <c r="G12" i="2"/>
  <c r="G11" i="2"/>
  <c r="I10" i="2"/>
  <c r="G10" i="2"/>
  <c r="I9" i="2"/>
  <c r="G9" i="2"/>
  <c r="I8" i="2"/>
  <c r="G8" i="2"/>
  <c r="I7" i="2"/>
  <c r="G7" i="2"/>
  <c r="G6" i="2"/>
</calcChain>
</file>

<file path=xl/sharedStrings.xml><?xml version="1.0" encoding="utf-8"?>
<sst xmlns="http://schemas.openxmlformats.org/spreadsheetml/2006/main" count="103" uniqueCount="86">
  <si>
    <t xml:space="preserve">DIVISOR </t>
  </si>
  <si>
    <t xml:space="preserve">  Average of 12 coincident system peaks for requirements (RQ) service       </t>
  </si>
  <si>
    <t xml:space="preserve">  Plus 12 CP of firm bundled sales over one year not in line 8</t>
  </si>
  <si>
    <t xml:space="preserve">  Plus 12 CP of Network Load not in line 8</t>
  </si>
  <si>
    <t xml:space="preserve">  Less 12 CP of firm P-T-P over one year (enter negative)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</si>
  <si>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</si>
  <si>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</si>
  <si>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12 CP or Contract Demands from service over one year provided by ISO at a discount (enter negative)</t>
  </si>
  <si>
    <t>PAGE 2</t>
  </si>
  <si>
    <t>GROSS PLANT IN SERVICE</t>
  </si>
  <si>
    <t>ACCUMULATED DEPRECIATION</t>
  </si>
  <si>
    <t>ADJUSTMENTS TO RATE BASE   (Note F)</t>
  </si>
  <si>
    <t xml:space="preserve">LAND HELD FOR FUTURE USE  (Note Y)  </t>
  </si>
  <si>
    <t>WORKING CAPITAL  (Note H)</t>
  </si>
  <si>
    <t>PAGE 3</t>
  </si>
  <si>
    <t>O&amp;M</t>
  </si>
  <si>
    <t>1a</t>
  </si>
  <si>
    <t>5a</t>
  </si>
  <si>
    <t>DEPRECIATION EXPENSE</t>
  </si>
  <si>
    <t>TAXES OTHER THAN INCOME TAXES  (Note J)</t>
  </si>
  <si>
    <t>PAGE 4</t>
  </si>
  <si>
    <t>TRANSMISSION PLANT INCLUDED IN ISO RATES</t>
  </si>
  <si>
    <t>Less transmission plant excluded from ISO rates  (Note M)</t>
  </si>
  <si>
    <t>Less transmission plant included in OATT Ancillary Services  (Note N)</t>
  </si>
  <si>
    <t>TRANSMISSION EXPENSES</t>
  </si>
  <si>
    <t>Less transmission expenses included in OATT Ancillary Services  (Note L)</t>
  </si>
  <si>
    <t>WAGES &amp; SALARY ALLOCATOR   (W&amp;S)</t>
  </si>
  <si>
    <t>COMMON PLANT ALLOCATOR  (CE)   (Note O)</t>
  </si>
  <si>
    <t xml:space="preserve">  Electric</t>
  </si>
  <si>
    <t xml:space="preserve">  Gas</t>
  </si>
  <si>
    <t xml:space="preserve">  Water</t>
  </si>
  <si>
    <t xml:space="preserve"> Long Term Interest</t>
  </si>
  <si>
    <t>Long Term Debt</t>
  </si>
  <si>
    <t>Proprietary Capital</t>
  </si>
  <si>
    <t>Proprietary Capital Cost Rate =</t>
  </si>
  <si>
    <t>ACCOUNT 454 (RENT FROM ELECTRIC PROPERTY)    (Note R)</t>
  </si>
  <si>
    <t>ACCOUNT 456.1 (OTHER ELECTRIC REVENUES) (Note U)</t>
  </si>
  <si>
    <t>32a</t>
  </si>
  <si>
    <t>32b</t>
  </si>
  <si>
    <t>June '18 Update</t>
  </si>
  <si>
    <t>Attachment O Inputs</t>
  </si>
  <si>
    <t>Page 1</t>
  </si>
  <si>
    <t>Line #</t>
  </si>
  <si>
    <t xml:space="preserve">Account No. 281 (enter negative)     </t>
  </si>
  <si>
    <t xml:space="preserve">Account No. 282 (enter negative)     </t>
  </si>
  <si>
    <t xml:space="preserve">Account No. 283 (enter negative)     </t>
  </si>
  <si>
    <t xml:space="preserve">Account No. 190                              </t>
  </si>
  <si>
    <t xml:space="preserve">Account No. 255 (enter negative)    </t>
  </si>
  <si>
    <t>Production</t>
  </si>
  <si>
    <t>Transmission</t>
  </si>
  <si>
    <t>Distribution</t>
  </si>
  <si>
    <t>General &amp; Intangible</t>
  </si>
  <si>
    <t>Common</t>
  </si>
  <si>
    <t>Materials &amp; Supplies  (Note G)</t>
  </si>
  <si>
    <t>Prepayments (Account 165)</t>
  </si>
  <si>
    <t>Less LSE Expenses included in Transmission O&amp;M Accounts (Note V)</t>
  </si>
  <si>
    <t xml:space="preserve">Transmission </t>
  </si>
  <si>
    <t>Less Account 565</t>
  </si>
  <si>
    <t>A&amp;G</t>
  </si>
  <si>
    <t>Less FERC Annual Fees</t>
  </si>
  <si>
    <t>Less EPRI &amp; Reg. Comm. Exp. &amp; Non-safety  Ad. (Note I)</t>
  </si>
  <si>
    <t>Plus Transmission Related Reg. Comm.  Exp. (Note I)</t>
  </si>
  <si>
    <t>Transmission Lease Payments</t>
  </si>
  <si>
    <t xml:space="preserve">General </t>
  </si>
  <si>
    <t>LABOR RELATED</t>
  </si>
  <si>
    <t>Payroll</t>
  </si>
  <si>
    <t>Highway and vehicle</t>
  </si>
  <si>
    <t>PLANT RELATED</t>
  </si>
  <si>
    <t>Property</t>
  </si>
  <si>
    <t>Gross Receipts</t>
  </si>
  <si>
    <t>Other</t>
  </si>
  <si>
    <t>Payments in lieu of taxes</t>
  </si>
  <si>
    <t xml:space="preserve">a. Transmission charges for all transmission transactions </t>
  </si>
  <si>
    <t>b. Transmission charges for all transmission transactions included in Divisor on Page 1</t>
  </si>
  <si>
    <t>c. Transmission charges from Schedules associated with Attachment GG  (Note X)</t>
  </si>
  <si>
    <t>d. Transmission charges from Schedules associated with Attachment MM  (Note Z)</t>
  </si>
  <si>
    <t>% Change from Prev Year</t>
  </si>
  <si>
    <t>Explanation for Variances 20% or Greater</t>
  </si>
  <si>
    <t>June '19 Update</t>
  </si>
  <si>
    <t>CWC</t>
  </si>
  <si>
    <t>Properly recording expenses and employee time.</t>
  </si>
  <si>
    <t>Properly recording employee time.</t>
  </si>
  <si>
    <t>Blue Earth   - Attachment O Comparison</t>
  </si>
  <si>
    <t>None in 2018</t>
  </si>
  <si>
    <t>Based on revenue requirements</t>
  </si>
  <si>
    <t>Increase in transmission expense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</si>
</sst>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73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 MT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6" fillId="0" borderId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0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0" fontId="2" fillId="0" borderId="0" xfId="2" applyNumberFormat="1" applyFon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0" fillId="0" borderId="0" xfId="2" applyNumberFormat="1" applyFont="1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1" applyNumberFormat="1" applyFont="1" applyAlignment="1">
      <alignment wrapText="1"/>
    </xf>
    <xf numFmtId="10" fontId="2" fillId="0" borderId="0" xfId="2" quotePrefix="1" applyNumberFormat="1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1" applyNumberFormat="1" applyFont="1" applyFill="1"/>
    <xf numFmtId="0" fontId="0" fillId="0" borderId="0" xfId="0" applyBorder="1" applyAlignment="1">
      <alignment wrapText="1"/>
    </xf>
    <xf numFmtId="3" fontId="5" fillId="0" borderId="0" xfId="0" applyNumberFormat="1" applyFont="1" applyAlignment="1" applyProtection="1"/>
    <xf numFmtId="164" fontId="0" fillId="0" borderId="0" xfId="2" applyNumberFormat="1" applyFont="1" applyFill="1"/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indent="2"/>
    </xf>
  </cellXfs>
  <cellStyles count="16">
    <cellStyle name="Comma" xfId="1" builtinId="3"/>
    <cellStyle name="Comma 2" xfId="8" xr:uid="{00000000-0005-0000-0000-000001000000}"/>
    <cellStyle name="Comma 2 2" xfId="13" xr:uid="{00000000-0005-0000-0000-000002000000}"/>
    <cellStyle name="Comma 2 3" xfId="14" xr:uid="{00000000-0005-0000-0000-000003000000}"/>
    <cellStyle name="Comma 3" xfId="5" xr:uid="{00000000-0005-0000-0000-00002F000000}"/>
    <cellStyle name="Currency 2" xfId="9" xr:uid="{00000000-0005-0000-0000-000005000000}"/>
    <cellStyle name="Currency 2 2" xfId="11" xr:uid="{00000000-0005-0000-0000-000006000000}"/>
    <cellStyle name="Currency 3" xfId="12" xr:uid="{00000000-0005-0000-0000-000007000000}"/>
    <cellStyle name="Currency 4" xfId="6" xr:uid="{00000000-0005-0000-0000-000033000000}"/>
    <cellStyle name="Normal" xfId="0" builtinId="0"/>
    <cellStyle name="Normal 2" xfId="7" xr:uid="{00000000-0005-0000-0000-000009000000}"/>
    <cellStyle name="Normal 3" xfId="10" xr:uid="{00000000-0005-0000-0000-00000A000000}"/>
    <cellStyle name="Normal 4" xfId="3" xr:uid="{00000000-0005-0000-0000-000037000000}"/>
    <cellStyle name="Percent" xfId="2" builtinId="5"/>
    <cellStyle name="Percent 2" xfId="15" xr:uid="{00000000-0005-0000-0000-00000F000000}"/>
    <cellStyle name="Percent 3" xfId="4" xr:uid="{00000000-0005-0000-0000-00003D000000}"/>
  </cellStyles>
  <dxfs count="0"/>
  <tableStyles count="0" defaultTableStyle="TableStyleMedium2" defaultPivotStyle="PivotStyleLight16"/>
  <colors>
    <mruColors>
      <color rgb="FFFF0000"/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K%20Attachment%20O%20posting%20files/2019%20Posting/Glencoe/2019_Glencoe_YE123118_AttO_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levelized_EIA412"/>
      <sheetName val="412BS"/>
      <sheetName val="412IS"/>
      <sheetName val="412Plant"/>
      <sheetName val="412OM"/>
      <sheetName val="412Notes"/>
      <sheetName val="S1_Plant"/>
      <sheetName val="S2_Debt"/>
      <sheetName val="S3_Labor"/>
      <sheetName val="S4_TransOM"/>
      <sheetName val="S5_A&amp;G"/>
      <sheetName val="S6_Other"/>
      <sheetName val="Rev_7&amp;8"/>
      <sheetName val="Rev_9"/>
      <sheetName val="PeakLoad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F7">
            <v>15740826</v>
          </cell>
          <cell r="J7">
            <v>12553957</v>
          </cell>
        </row>
        <row r="8">
          <cell r="F8">
            <v>11245004</v>
          </cell>
          <cell r="J8">
            <v>2913292</v>
          </cell>
        </row>
        <row r="9">
          <cell r="F9">
            <v>9074460</v>
          </cell>
          <cell r="J9">
            <v>6501082</v>
          </cell>
        </row>
        <row r="10">
          <cell r="F10">
            <v>1959443</v>
          </cell>
          <cell r="J10">
            <v>1162374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E4835-18E3-4B16-9431-EF02A7534C80}">
  <dimension ref="B1:I127"/>
  <sheetViews>
    <sheetView tabSelected="1" workbookViewId="0">
      <selection activeCell="C50" sqref="C50"/>
    </sheetView>
  </sheetViews>
  <sheetFormatPr defaultRowHeight="15"/>
  <cols>
    <col min="1" max="1" width="1.42578125" customWidth="1"/>
    <col min="3" max="3" width="51.85546875" customWidth="1"/>
    <col min="4" max="5" width="13.5703125" style="1" customWidth="1"/>
    <col min="6" max="6" width="3.7109375" style="1" customWidth="1"/>
    <col min="7" max="7" width="11.28515625" style="3" customWidth="1"/>
    <col min="8" max="8" width="3" customWidth="1"/>
    <col min="9" max="9" width="53.85546875" style="11" customWidth="1"/>
  </cols>
  <sheetData>
    <row r="1" spans="2:9">
      <c r="C1" s="32" t="s">
        <v>82</v>
      </c>
      <c r="D1" s="32"/>
      <c r="E1" s="32"/>
      <c r="F1" s="32"/>
      <c r="G1" s="32"/>
    </row>
    <row r="2" spans="2:9">
      <c r="C2" s="5"/>
      <c r="D2" s="2"/>
      <c r="E2" s="2"/>
      <c r="G2" s="8"/>
    </row>
    <row r="3" spans="2:9" ht="45">
      <c r="C3" s="22" t="s">
        <v>40</v>
      </c>
      <c r="D3" s="15" t="s">
        <v>78</v>
      </c>
      <c r="E3" s="15" t="s">
        <v>39</v>
      </c>
      <c r="F3" s="13"/>
      <c r="G3" s="14" t="s">
        <v>76</v>
      </c>
      <c r="H3" s="11"/>
      <c r="I3" s="12" t="s">
        <v>77</v>
      </c>
    </row>
    <row r="4" spans="2:9">
      <c r="B4" s="22" t="s">
        <v>42</v>
      </c>
      <c r="C4" s="5" t="s">
        <v>41</v>
      </c>
    </row>
    <row r="5" spans="2:9">
      <c r="C5" t="s">
        <v>0</v>
      </c>
    </row>
    <row r="6" spans="2:9">
      <c r="B6" s="18">
        <v>8</v>
      </c>
      <c r="C6" s="6" t="s">
        <v>1</v>
      </c>
      <c r="D6" s="25">
        <v>9140</v>
      </c>
      <c r="E6" s="25">
        <v>9217</v>
      </c>
      <c r="F6" s="25"/>
      <c r="G6" s="9">
        <f>IFERROR((D6-E6)/E6,"n/a")</f>
        <v>-8.354128241293262E-3</v>
      </c>
      <c r="H6" s="23"/>
      <c r="I6" s="24"/>
    </row>
    <row r="7" spans="2:9">
      <c r="B7" s="18">
        <v>9</v>
      </c>
      <c r="C7" s="6" t="s">
        <v>2</v>
      </c>
      <c r="G7" s="9" t="str">
        <f t="shared" ref="G7:G12" si="0">IFERROR((D7-E7)/E7,"n/a")</f>
        <v>n/a</v>
      </c>
      <c r="I7" s="11" t="str">
        <f>IFERROR((E7-D7)/E7," ")</f>
        <v xml:space="preserve"> </v>
      </c>
    </row>
    <row r="8" spans="2:9">
      <c r="B8" s="18">
        <v>10</v>
      </c>
      <c r="C8" s="6" t="s">
        <v>3</v>
      </c>
      <c r="D8" s="1">
        <v>0</v>
      </c>
      <c r="E8" s="1">
        <v>0</v>
      </c>
      <c r="G8" s="9" t="str">
        <f t="shared" si="0"/>
        <v>n/a</v>
      </c>
      <c r="I8" s="11" t="str">
        <f>IFERROR((E8-D8)/E8," ")</f>
        <v xml:space="preserve"> </v>
      </c>
    </row>
    <row r="9" spans="2:9">
      <c r="B9" s="18">
        <v>11</v>
      </c>
      <c r="C9" s="6" t="s">
        <v>4</v>
      </c>
      <c r="G9" s="9" t="str">
        <f t="shared" si="0"/>
        <v>n/a</v>
      </c>
      <c r="I9" s="11" t="str">
        <f>IFERROR((E9-D9)/E9," ")</f>
        <v xml:space="preserve"> </v>
      </c>
    </row>
    <row r="10" spans="2:9">
      <c r="B10" s="18">
        <v>12</v>
      </c>
      <c r="C10" s="6" t="s">
        <v>5</v>
      </c>
      <c r="D10" s="1">
        <v>0</v>
      </c>
      <c r="E10" s="1">
        <v>0</v>
      </c>
      <c r="G10" s="9" t="str">
        <f t="shared" si="0"/>
        <v>n/a</v>
      </c>
      <c r="I10" s="11" t="str">
        <f>IFERROR((E10-D10)/E10," ")</f>
        <v xml:space="preserve"> </v>
      </c>
    </row>
    <row r="11" spans="2:9" ht="30">
      <c r="B11" s="18">
        <v>13</v>
      </c>
      <c r="C11" s="16" t="s">
        <v>6</v>
      </c>
      <c r="G11" s="9" t="str">
        <f t="shared" si="0"/>
        <v>n/a</v>
      </c>
    </row>
    <row r="12" spans="2:9" ht="45">
      <c r="B12" s="18">
        <v>14</v>
      </c>
      <c r="C12" s="16" t="s">
        <v>7</v>
      </c>
      <c r="G12" s="9" t="str">
        <f t="shared" si="0"/>
        <v>n/a</v>
      </c>
    </row>
    <row r="13" spans="2:9">
      <c r="G13" s="10"/>
    </row>
    <row r="14" spans="2:9">
      <c r="B14" s="5" t="s">
        <v>42</v>
      </c>
      <c r="C14" s="5" t="s">
        <v>8</v>
      </c>
      <c r="G14" s="10"/>
    </row>
    <row r="15" spans="2:9">
      <c r="C15" t="s">
        <v>9</v>
      </c>
      <c r="G15" s="10"/>
    </row>
    <row r="16" spans="2:9">
      <c r="B16" s="18">
        <v>1</v>
      </c>
      <c r="C16" s="6" t="s">
        <v>48</v>
      </c>
      <c r="D16" s="25">
        <v>5619930.4400000004</v>
      </c>
      <c r="E16" s="25">
        <v>5593879.9100000001</v>
      </c>
      <c r="F16" s="25"/>
      <c r="G16" s="9">
        <f t="shared" ref="G16:G20" si="1">IFERROR((D16-E16)/E16,"n/a")</f>
        <v>4.6569698347350219E-3</v>
      </c>
      <c r="H16" s="23"/>
      <c r="I16" s="24"/>
    </row>
    <row r="17" spans="2:9">
      <c r="B17" s="18">
        <v>2</v>
      </c>
      <c r="C17" s="6" t="s">
        <v>49</v>
      </c>
      <c r="D17" s="25">
        <v>3298857.14</v>
      </c>
      <c r="E17" s="25">
        <v>3360568.3600000003</v>
      </c>
      <c r="F17" s="25"/>
      <c r="G17" s="9">
        <f t="shared" si="1"/>
        <v>-1.8363328279386703E-2</v>
      </c>
      <c r="H17" s="23"/>
      <c r="I17" s="24"/>
    </row>
    <row r="18" spans="2:9">
      <c r="B18" s="18">
        <v>3</v>
      </c>
      <c r="C18" s="6" t="s">
        <v>50</v>
      </c>
      <c r="D18" s="25">
        <v>9527500.0500000007</v>
      </c>
      <c r="E18" s="25">
        <v>9446893.5299999993</v>
      </c>
      <c r="F18" s="25"/>
      <c r="G18" s="9">
        <f t="shared" si="1"/>
        <v>8.5325953705335574E-3</v>
      </c>
      <c r="H18" s="23"/>
      <c r="I18" s="24"/>
    </row>
    <row r="19" spans="2:9">
      <c r="B19" s="18">
        <v>4</v>
      </c>
      <c r="C19" s="6" t="s">
        <v>51</v>
      </c>
      <c r="D19" s="25">
        <v>1948405.6</v>
      </c>
      <c r="E19" s="25">
        <v>1669231.14</v>
      </c>
      <c r="F19" s="25"/>
      <c r="G19" s="9">
        <f t="shared" si="1"/>
        <v>0.16724733520128326</v>
      </c>
      <c r="H19" s="23"/>
      <c r="I19" s="24"/>
    </row>
    <row r="20" spans="2:9">
      <c r="B20" s="18">
        <v>5</v>
      </c>
      <c r="C20" s="6" t="s">
        <v>52</v>
      </c>
      <c r="D20" s="1">
        <v>0</v>
      </c>
      <c r="E20" s="1">
        <v>0</v>
      </c>
      <c r="G20" s="9" t="str">
        <f t="shared" si="1"/>
        <v>n/a</v>
      </c>
    </row>
    <row r="21" spans="2:9">
      <c r="B21" s="19"/>
      <c r="D21" s="25"/>
      <c r="E21" s="25"/>
      <c r="G21" s="10"/>
    </row>
    <row r="22" spans="2:9">
      <c r="B22" s="19"/>
      <c r="C22" t="s">
        <v>10</v>
      </c>
      <c r="D22" s="25"/>
      <c r="E22" s="25"/>
      <c r="G22" s="10"/>
    </row>
    <row r="23" spans="2:9">
      <c r="B23" s="18">
        <v>7</v>
      </c>
      <c r="C23" s="6" t="s">
        <v>48</v>
      </c>
      <c r="D23" s="25">
        <v>3021653.34</v>
      </c>
      <c r="E23" s="25">
        <v>2843833.31</v>
      </c>
      <c r="G23" s="9">
        <f t="shared" ref="G23:G27" si="2">IFERROR((D23-E23)/E23,"n/a")</f>
        <v>6.2528288621810882E-2</v>
      </c>
    </row>
    <row r="24" spans="2:9">
      <c r="B24" s="18">
        <v>8</v>
      </c>
      <c r="C24" s="6" t="s">
        <v>49</v>
      </c>
      <c r="D24" s="25">
        <v>2790769.8100000005</v>
      </c>
      <c r="E24" s="25">
        <v>2757821.3600000003</v>
      </c>
      <c r="G24" s="9">
        <f t="shared" si="2"/>
        <v>1.1947274931542405E-2</v>
      </c>
      <c r="I24" s="24"/>
    </row>
    <row r="25" spans="2:9">
      <c r="B25" s="18">
        <v>9</v>
      </c>
      <c r="C25" s="6" t="s">
        <v>50</v>
      </c>
      <c r="D25" s="1">
        <v>4502760.01</v>
      </c>
      <c r="E25" s="1">
        <v>4140881.51</v>
      </c>
      <c r="G25" s="9">
        <f t="shared" si="2"/>
        <v>8.7391657821186977E-2</v>
      </c>
      <c r="I25" s="24"/>
    </row>
    <row r="26" spans="2:9">
      <c r="B26" s="18">
        <v>10</v>
      </c>
      <c r="C26" s="6" t="s">
        <v>51</v>
      </c>
      <c r="D26" s="25">
        <v>762197.62000000011</v>
      </c>
      <c r="E26" s="25">
        <v>666638.19999999995</v>
      </c>
      <c r="G26" s="9">
        <f t="shared" si="2"/>
        <v>0.1433452508422112</v>
      </c>
    </row>
    <row r="27" spans="2:9" ht="15.75">
      <c r="B27" s="18">
        <v>11</v>
      </c>
      <c r="C27" s="6" t="s">
        <v>52</v>
      </c>
      <c r="D27" s="27"/>
      <c r="E27" s="1">
        <v>0</v>
      </c>
      <c r="G27" s="9" t="str">
        <f t="shared" si="2"/>
        <v>n/a</v>
      </c>
    </row>
    <row r="28" spans="2:9">
      <c r="B28" s="19"/>
      <c r="G28" s="10"/>
    </row>
    <row r="29" spans="2:9">
      <c r="B29" s="19"/>
      <c r="C29" t="s">
        <v>11</v>
      </c>
      <c r="G29" s="10"/>
    </row>
    <row r="30" spans="2:9">
      <c r="B30" s="18">
        <v>19</v>
      </c>
      <c r="C30" s="6" t="s">
        <v>43</v>
      </c>
      <c r="D30" s="1">
        <v>0</v>
      </c>
      <c r="E30" s="1">
        <v>0</v>
      </c>
      <c r="G30" s="9" t="str">
        <f t="shared" ref="G30:G34" si="3">IFERROR((D30-E30)/E30,"n/a")</f>
        <v>n/a</v>
      </c>
    </row>
    <row r="31" spans="2:9">
      <c r="B31" s="18">
        <v>20</v>
      </c>
      <c r="C31" s="6" t="s">
        <v>44</v>
      </c>
      <c r="D31" s="1">
        <v>0</v>
      </c>
      <c r="E31" s="1">
        <v>0</v>
      </c>
      <c r="G31" s="9" t="str">
        <f t="shared" si="3"/>
        <v>n/a</v>
      </c>
    </row>
    <row r="32" spans="2:9">
      <c r="B32" s="18">
        <v>21</v>
      </c>
      <c r="C32" s="6" t="s">
        <v>45</v>
      </c>
      <c r="D32" s="1">
        <v>0</v>
      </c>
      <c r="E32" s="1">
        <v>0</v>
      </c>
      <c r="G32" s="9" t="str">
        <f t="shared" si="3"/>
        <v>n/a</v>
      </c>
    </row>
    <row r="33" spans="2:9">
      <c r="B33" s="18">
        <v>22</v>
      </c>
      <c r="C33" s="6" t="s">
        <v>46</v>
      </c>
      <c r="D33" s="1">
        <v>0</v>
      </c>
      <c r="E33" s="1">
        <v>0</v>
      </c>
      <c r="G33" s="9" t="str">
        <f t="shared" si="3"/>
        <v>n/a</v>
      </c>
    </row>
    <row r="34" spans="2:9">
      <c r="B34" s="18">
        <v>23</v>
      </c>
      <c r="C34" s="6" t="s">
        <v>47</v>
      </c>
      <c r="D34" s="1">
        <v>0</v>
      </c>
      <c r="E34" s="1">
        <v>0</v>
      </c>
      <c r="G34" s="9" t="str">
        <f t="shared" si="3"/>
        <v>n/a</v>
      </c>
    </row>
    <row r="35" spans="2:9">
      <c r="B35" s="18"/>
      <c r="G35" s="10"/>
    </row>
    <row r="36" spans="2:9">
      <c r="B36" s="18">
        <v>25</v>
      </c>
      <c r="C36" t="s">
        <v>12</v>
      </c>
      <c r="D36" s="1">
        <v>100000</v>
      </c>
      <c r="E36" s="1">
        <v>100000</v>
      </c>
      <c r="G36" s="9">
        <f t="shared" ref="G36" si="4">IFERROR((D36-E36)/E36,"n/a")</f>
        <v>0</v>
      </c>
    </row>
    <row r="37" spans="2:9">
      <c r="B37" s="19"/>
      <c r="G37" s="10"/>
    </row>
    <row r="38" spans="2:9">
      <c r="B38" s="19"/>
      <c r="C38" t="s">
        <v>13</v>
      </c>
      <c r="G38" s="10"/>
    </row>
    <row r="39" spans="2:9" ht="16.5" customHeight="1">
      <c r="B39" s="18">
        <v>26</v>
      </c>
      <c r="C39" t="s">
        <v>79</v>
      </c>
      <c r="D39" s="25">
        <v>103586</v>
      </c>
      <c r="E39" s="25">
        <v>89755</v>
      </c>
      <c r="F39" s="25"/>
      <c r="G39" s="9">
        <f t="shared" ref="G39:G41" si="5">IFERROR((D39-E39)/E39,"n/a")</f>
        <v>0.15409726477633559</v>
      </c>
      <c r="H39" s="23"/>
      <c r="I39" s="24"/>
    </row>
    <row r="40" spans="2:9">
      <c r="B40" s="18">
        <v>27</v>
      </c>
      <c r="C40" s="6" t="s">
        <v>53</v>
      </c>
      <c r="D40" s="25">
        <v>0</v>
      </c>
      <c r="E40" s="25">
        <v>0</v>
      </c>
      <c r="F40" s="25"/>
      <c r="G40" s="9" t="str">
        <f t="shared" si="5"/>
        <v>n/a</v>
      </c>
      <c r="H40" s="23"/>
      <c r="I40" s="24"/>
    </row>
    <row r="41" spans="2:9">
      <c r="B41" s="18">
        <v>28</v>
      </c>
      <c r="C41" s="6" t="s">
        <v>54</v>
      </c>
      <c r="D41" s="25">
        <v>105077</v>
      </c>
      <c r="E41" s="25">
        <v>97031</v>
      </c>
      <c r="F41" s="25"/>
      <c r="G41" s="9">
        <f t="shared" si="5"/>
        <v>8.2921952777978175E-2</v>
      </c>
      <c r="H41" s="23"/>
      <c r="I41" s="30"/>
    </row>
    <row r="42" spans="2:9">
      <c r="G42" s="10"/>
      <c r="I42" s="21"/>
    </row>
    <row r="43" spans="2:9">
      <c r="B43" s="5" t="s">
        <v>42</v>
      </c>
      <c r="C43" s="5" t="s">
        <v>14</v>
      </c>
      <c r="G43" s="10"/>
      <c r="I43" s="21"/>
    </row>
    <row r="44" spans="2:9">
      <c r="C44" t="s">
        <v>15</v>
      </c>
      <c r="G44" s="10"/>
    </row>
    <row r="45" spans="2:9">
      <c r="B45" s="18">
        <v>1</v>
      </c>
      <c r="C45" s="6" t="s">
        <v>56</v>
      </c>
      <c r="D45" s="1">
        <v>906376</v>
      </c>
      <c r="E45" s="1">
        <v>661899</v>
      </c>
      <c r="G45" s="9">
        <f t="shared" ref="G45:G53" si="6">IFERROR((D45-E45)/E45,"n/a")</f>
        <v>0.36935695627278481</v>
      </c>
      <c r="I45" s="11" t="s">
        <v>80</v>
      </c>
    </row>
    <row r="46" spans="2:9" ht="30">
      <c r="B46" s="18" t="s">
        <v>16</v>
      </c>
      <c r="C46" s="17" t="s">
        <v>55</v>
      </c>
      <c r="G46" s="9" t="str">
        <f t="shared" si="6"/>
        <v>n/a</v>
      </c>
      <c r="I46" s="21"/>
    </row>
    <row r="47" spans="2:9">
      <c r="B47" s="18">
        <v>2</v>
      </c>
      <c r="C47" s="7" t="s">
        <v>57</v>
      </c>
      <c r="D47" s="1">
        <v>746610</v>
      </c>
      <c r="E47" s="1">
        <v>576115</v>
      </c>
      <c r="G47" s="9">
        <f t="shared" si="6"/>
        <v>0.29593917880978626</v>
      </c>
      <c r="I47" s="11" t="s">
        <v>85</v>
      </c>
    </row>
    <row r="48" spans="2:9">
      <c r="B48" s="18">
        <v>3</v>
      </c>
      <c r="C48" s="6" t="s">
        <v>58</v>
      </c>
      <c r="D48" s="1">
        <v>668924</v>
      </c>
      <c r="E48" s="1">
        <v>642919</v>
      </c>
      <c r="G48" s="9">
        <f t="shared" si="6"/>
        <v>4.0448330194005774E-2</v>
      </c>
      <c r="I48" s="31"/>
    </row>
    <row r="49" spans="2:9">
      <c r="B49" s="18">
        <v>4</v>
      </c>
      <c r="C49" s="7" t="s">
        <v>59</v>
      </c>
      <c r="D49" s="1">
        <v>0</v>
      </c>
      <c r="E49" s="1">
        <v>0</v>
      </c>
      <c r="G49" s="9" t="str">
        <f t="shared" si="6"/>
        <v>n/a</v>
      </c>
    </row>
    <row r="50" spans="2:9">
      <c r="B50" s="18">
        <v>5</v>
      </c>
      <c r="C50" s="33" t="s">
        <v>60</v>
      </c>
      <c r="D50" s="25">
        <v>0</v>
      </c>
      <c r="E50" s="25">
        <v>10665</v>
      </c>
      <c r="F50" s="25"/>
      <c r="G50" s="9">
        <f t="shared" si="6"/>
        <v>-1</v>
      </c>
      <c r="H50" s="23"/>
      <c r="I50" s="24" t="s">
        <v>83</v>
      </c>
    </row>
    <row r="51" spans="2:9">
      <c r="B51" s="18" t="s">
        <v>17</v>
      </c>
      <c r="C51" s="7" t="s">
        <v>61</v>
      </c>
      <c r="D51" s="25">
        <v>0</v>
      </c>
      <c r="E51" s="25">
        <v>0</v>
      </c>
      <c r="F51" s="25"/>
      <c r="G51" s="9" t="str">
        <f t="shared" si="6"/>
        <v>n/a</v>
      </c>
      <c r="H51" s="23"/>
      <c r="I51" s="24"/>
    </row>
    <row r="52" spans="2:9">
      <c r="B52" s="18">
        <v>6</v>
      </c>
      <c r="C52" s="6" t="s">
        <v>52</v>
      </c>
      <c r="D52" s="25">
        <v>0</v>
      </c>
      <c r="E52" s="25">
        <v>0</v>
      </c>
      <c r="F52" s="25"/>
      <c r="G52" s="9" t="str">
        <f t="shared" si="6"/>
        <v>n/a</v>
      </c>
      <c r="H52" s="23"/>
      <c r="I52" s="24"/>
    </row>
    <row r="53" spans="2:9">
      <c r="B53" s="18">
        <v>7</v>
      </c>
      <c r="C53" s="6" t="s">
        <v>62</v>
      </c>
      <c r="D53" s="25">
        <v>0</v>
      </c>
      <c r="E53" s="25">
        <v>0</v>
      </c>
      <c r="F53" s="25"/>
      <c r="G53" s="9" t="str">
        <f t="shared" si="6"/>
        <v>n/a</v>
      </c>
      <c r="H53" s="23"/>
      <c r="I53" s="24"/>
    </row>
    <row r="54" spans="2:9">
      <c r="B54" s="19"/>
      <c r="D54" s="25"/>
      <c r="E54" s="25"/>
      <c r="F54" s="25"/>
      <c r="G54" s="10"/>
      <c r="H54" s="23"/>
      <c r="I54" s="24"/>
    </row>
    <row r="55" spans="2:9">
      <c r="B55" s="19"/>
      <c r="C55" t="s">
        <v>18</v>
      </c>
      <c r="D55" s="25"/>
      <c r="E55" s="25"/>
      <c r="F55" s="25"/>
      <c r="G55" s="10"/>
      <c r="H55" s="23"/>
      <c r="I55" s="24"/>
    </row>
    <row r="56" spans="2:9">
      <c r="B56" s="18">
        <v>9</v>
      </c>
      <c r="C56" s="6" t="s">
        <v>56</v>
      </c>
      <c r="D56" s="25">
        <v>32948</v>
      </c>
      <c r="E56" s="25">
        <v>31980</v>
      </c>
      <c r="F56" s="25"/>
      <c r="G56" s="9">
        <f t="shared" ref="G56:G58" si="7">IFERROR((D56-E56)/E56,"n/a")</f>
        <v>3.0268918073796124E-2</v>
      </c>
      <c r="H56" s="23"/>
      <c r="I56" s="24"/>
    </row>
    <row r="57" spans="2:9">
      <c r="B57" s="18">
        <v>10</v>
      </c>
      <c r="C57" s="6" t="s">
        <v>63</v>
      </c>
      <c r="D57" s="25">
        <v>100293</v>
      </c>
      <c r="E57" s="25">
        <v>84615</v>
      </c>
      <c r="F57" s="25"/>
      <c r="G57" s="9">
        <f t="shared" si="7"/>
        <v>0.18528629675589434</v>
      </c>
      <c r="H57" s="23"/>
      <c r="I57" s="24"/>
    </row>
    <row r="58" spans="2:9">
      <c r="B58" s="18">
        <v>11</v>
      </c>
      <c r="C58" s="6" t="s">
        <v>52</v>
      </c>
      <c r="D58" s="1">
        <v>0</v>
      </c>
      <c r="E58" s="1">
        <v>0</v>
      </c>
      <c r="G58" s="9" t="str">
        <f t="shared" si="7"/>
        <v>n/a</v>
      </c>
      <c r="I58" s="21"/>
    </row>
    <row r="59" spans="2:9">
      <c r="B59" s="18"/>
      <c r="G59" s="10"/>
    </row>
    <row r="60" spans="2:9">
      <c r="B60" s="18"/>
      <c r="C60" t="s">
        <v>19</v>
      </c>
      <c r="G60" s="10"/>
    </row>
    <row r="61" spans="2:9">
      <c r="B61" s="18"/>
      <c r="C61" s="6" t="s">
        <v>64</v>
      </c>
      <c r="G61" s="10"/>
    </row>
    <row r="62" spans="2:9">
      <c r="B62" s="18">
        <v>13</v>
      </c>
      <c r="C62" s="7" t="s">
        <v>65</v>
      </c>
      <c r="D62" s="25">
        <v>0</v>
      </c>
      <c r="E62" s="25">
        <v>0</v>
      </c>
      <c r="F62" s="25"/>
      <c r="G62" s="9" t="str">
        <f t="shared" ref="G62:G68" si="8">IFERROR((D62-E62)/E62,"n/a")</f>
        <v>n/a</v>
      </c>
      <c r="H62" s="23"/>
      <c r="I62" s="24"/>
    </row>
    <row r="63" spans="2:9">
      <c r="B63" s="18">
        <v>14</v>
      </c>
      <c r="C63" s="7" t="s">
        <v>66</v>
      </c>
      <c r="D63" s="25">
        <v>0</v>
      </c>
      <c r="E63" s="25">
        <v>0</v>
      </c>
      <c r="F63" s="25"/>
      <c r="G63" s="9" t="str">
        <f t="shared" si="8"/>
        <v>n/a</v>
      </c>
      <c r="H63" s="23"/>
      <c r="I63" s="24"/>
    </row>
    <row r="64" spans="2:9">
      <c r="B64" s="18">
        <v>15</v>
      </c>
      <c r="C64" s="6" t="s">
        <v>67</v>
      </c>
      <c r="D64" s="25"/>
      <c r="E64" s="25"/>
      <c r="F64" s="25"/>
      <c r="G64" s="9"/>
      <c r="H64" s="23"/>
      <c r="I64" s="24"/>
    </row>
    <row r="65" spans="2:9">
      <c r="B65" s="18">
        <v>16</v>
      </c>
      <c r="C65" s="7" t="s">
        <v>68</v>
      </c>
      <c r="D65" s="25">
        <v>0</v>
      </c>
      <c r="E65" s="25">
        <v>0</v>
      </c>
      <c r="F65" s="25"/>
      <c r="G65" s="9" t="str">
        <f t="shared" si="8"/>
        <v>n/a</v>
      </c>
      <c r="H65" s="23"/>
      <c r="I65" s="24"/>
    </row>
    <row r="66" spans="2:9">
      <c r="B66" s="18">
        <v>17</v>
      </c>
      <c r="C66" s="7" t="s">
        <v>69</v>
      </c>
      <c r="D66" s="25">
        <v>0</v>
      </c>
      <c r="E66" s="25">
        <v>0</v>
      </c>
      <c r="F66" s="25"/>
      <c r="G66" s="9" t="str">
        <f t="shared" si="8"/>
        <v>n/a</v>
      </c>
      <c r="H66" s="23"/>
      <c r="I66" s="24"/>
    </row>
    <row r="67" spans="2:9">
      <c r="B67" s="18">
        <v>18</v>
      </c>
      <c r="C67" s="7" t="s">
        <v>70</v>
      </c>
      <c r="D67" s="25">
        <v>0</v>
      </c>
      <c r="E67" s="25">
        <v>0</v>
      </c>
      <c r="F67" s="25"/>
      <c r="G67" s="9" t="str">
        <f t="shared" si="8"/>
        <v>n/a</v>
      </c>
      <c r="H67" s="23"/>
      <c r="I67" s="24"/>
    </row>
    <row r="68" spans="2:9">
      <c r="B68" s="18">
        <v>19</v>
      </c>
      <c r="C68" s="7" t="s">
        <v>71</v>
      </c>
      <c r="D68" s="25">
        <v>195185</v>
      </c>
      <c r="E68" s="25">
        <v>194662</v>
      </c>
      <c r="F68" s="25"/>
      <c r="G68" s="9">
        <f t="shared" si="8"/>
        <v>2.6867082430058254E-3</v>
      </c>
      <c r="H68" s="23"/>
      <c r="I68" s="24"/>
    </row>
    <row r="69" spans="2:9">
      <c r="B69" s="4"/>
      <c r="D69" s="25"/>
      <c r="E69" s="25"/>
      <c r="F69" s="25"/>
      <c r="G69" s="10"/>
      <c r="H69" s="23"/>
      <c r="I69" s="24"/>
    </row>
    <row r="70" spans="2:9">
      <c r="B70" s="5" t="s">
        <v>42</v>
      </c>
      <c r="C70" s="5" t="s">
        <v>20</v>
      </c>
      <c r="D70" s="25"/>
      <c r="E70" s="25"/>
      <c r="F70" s="25"/>
      <c r="G70" s="10"/>
      <c r="H70" s="23"/>
      <c r="I70" s="24"/>
    </row>
    <row r="71" spans="2:9">
      <c r="B71" s="4"/>
      <c r="C71" t="s">
        <v>21</v>
      </c>
      <c r="D71" s="25"/>
      <c r="E71" s="25"/>
      <c r="F71" s="25"/>
      <c r="G71" s="10"/>
      <c r="H71" s="23"/>
      <c r="I71" s="24"/>
    </row>
    <row r="72" spans="2:9">
      <c r="B72" s="18">
        <v>2</v>
      </c>
      <c r="C72" s="6" t="s">
        <v>22</v>
      </c>
      <c r="D72" s="25">
        <v>0</v>
      </c>
      <c r="E72" s="25">
        <v>0</v>
      </c>
      <c r="F72" s="25"/>
      <c r="G72" s="9" t="str">
        <f t="shared" ref="G72:G73" si="9">IFERROR((D72-E72)/E72,"n/a")</f>
        <v>n/a</v>
      </c>
      <c r="H72" s="23"/>
      <c r="I72" s="24"/>
    </row>
    <row r="73" spans="2:9">
      <c r="B73" s="18">
        <v>3</v>
      </c>
      <c r="C73" s="6" t="s">
        <v>23</v>
      </c>
      <c r="D73" s="25">
        <v>0</v>
      </c>
      <c r="E73" s="25">
        <v>0</v>
      </c>
      <c r="F73" s="25"/>
      <c r="G73" s="9" t="str">
        <f t="shared" si="9"/>
        <v>n/a</v>
      </c>
      <c r="H73" s="23"/>
      <c r="I73" s="24"/>
    </row>
    <row r="74" spans="2:9">
      <c r="B74" s="18"/>
      <c r="D74" s="25"/>
      <c r="E74" s="25"/>
      <c r="F74" s="25"/>
      <c r="G74" s="10"/>
      <c r="H74" s="23"/>
      <c r="I74" s="24"/>
    </row>
    <row r="75" spans="2:9">
      <c r="B75" s="18"/>
      <c r="C75" t="s">
        <v>24</v>
      </c>
      <c r="D75" s="25"/>
      <c r="E75" s="25"/>
      <c r="F75" s="25"/>
      <c r="G75" s="10"/>
      <c r="H75" s="23"/>
      <c r="I75" s="24"/>
    </row>
    <row r="76" spans="2:9" ht="30">
      <c r="B76" s="18">
        <v>7</v>
      </c>
      <c r="C76" s="16" t="s">
        <v>25</v>
      </c>
      <c r="D76" s="25">
        <v>0</v>
      </c>
      <c r="E76" s="25">
        <v>0</v>
      </c>
      <c r="F76" s="25"/>
      <c r="G76" s="9" t="str">
        <f t="shared" ref="G76" si="10">IFERROR((D76-E76)/E76,"n/a")</f>
        <v>n/a</v>
      </c>
      <c r="H76" s="23"/>
      <c r="I76" s="24"/>
    </row>
    <row r="77" spans="2:9">
      <c r="B77" s="18"/>
      <c r="D77" s="25"/>
      <c r="E77" s="25"/>
      <c r="F77" s="25"/>
      <c r="G77" s="10"/>
      <c r="H77" s="23"/>
      <c r="I77" s="24"/>
    </row>
    <row r="78" spans="2:9">
      <c r="B78" s="18"/>
      <c r="C78" t="s">
        <v>26</v>
      </c>
      <c r="D78" s="25"/>
      <c r="E78" s="25"/>
      <c r="F78" s="25"/>
      <c r="G78" s="10"/>
      <c r="H78" s="23"/>
      <c r="I78" s="29"/>
    </row>
    <row r="79" spans="2:9">
      <c r="B79" s="18">
        <v>12</v>
      </c>
      <c r="C79" s="6" t="s">
        <v>48</v>
      </c>
      <c r="D79" s="25">
        <v>21989</v>
      </c>
      <c r="E79" s="25">
        <v>24918</v>
      </c>
      <c r="F79" s="25"/>
      <c r="G79" s="10">
        <f t="shared" ref="G79:G82" si="11">IFERROR((D79-E79)/E79,"n/a")</f>
        <v>-0.11754554940203869</v>
      </c>
      <c r="H79" s="23"/>
      <c r="I79" s="24"/>
    </row>
    <row r="80" spans="2:9">
      <c r="B80" s="18">
        <v>13</v>
      </c>
      <c r="C80" s="6" t="s">
        <v>49</v>
      </c>
      <c r="D80" s="25">
        <v>82821</v>
      </c>
      <c r="E80" s="25">
        <v>43854</v>
      </c>
      <c r="F80" s="25"/>
      <c r="G80" s="10">
        <f t="shared" si="11"/>
        <v>0.88856204679162676</v>
      </c>
      <c r="H80" s="23"/>
      <c r="I80" s="24" t="s">
        <v>81</v>
      </c>
    </row>
    <row r="81" spans="2:9">
      <c r="B81" s="18">
        <v>14</v>
      </c>
      <c r="C81" s="6" t="s">
        <v>50</v>
      </c>
      <c r="D81" s="25">
        <v>268108</v>
      </c>
      <c r="E81" s="25">
        <v>399027</v>
      </c>
      <c r="F81" s="25"/>
      <c r="G81" s="10">
        <f t="shared" si="11"/>
        <v>-0.32809559252882636</v>
      </c>
      <c r="H81" s="23"/>
      <c r="I81" s="24" t="s">
        <v>81</v>
      </c>
    </row>
    <row r="82" spans="2:9">
      <c r="B82" s="18">
        <v>15</v>
      </c>
      <c r="C82" s="6" t="s">
        <v>70</v>
      </c>
      <c r="D82" s="25">
        <v>62262</v>
      </c>
      <c r="E82" s="25">
        <v>54885</v>
      </c>
      <c r="F82" s="25"/>
      <c r="G82" s="10">
        <f t="shared" si="11"/>
        <v>0.13440830828095107</v>
      </c>
      <c r="H82" s="23"/>
      <c r="I82" s="24"/>
    </row>
    <row r="83" spans="2:9">
      <c r="B83" s="18"/>
      <c r="G83" s="28"/>
      <c r="I83" s="26"/>
    </row>
    <row r="84" spans="2:9">
      <c r="B84" s="18"/>
      <c r="C84" t="s">
        <v>27</v>
      </c>
      <c r="G84" s="10"/>
    </row>
    <row r="85" spans="2:9">
      <c r="B85" s="18">
        <v>17</v>
      </c>
      <c r="C85" t="s">
        <v>28</v>
      </c>
      <c r="D85" s="1">
        <v>20394693</v>
      </c>
      <c r="E85" s="1">
        <v>20070573</v>
      </c>
      <c r="G85" s="9">
        <f t="shared" ref="G85:G87" si="12">IFERROR((D85-E85)/E85,"n/a")</f>
        <v>1.614901577548384E-2</v>
      </c>
    </row>
    <row r="86" spans="2:9">
      <c r="B86" s="18">
        <v>18</v>
      </c>
      <c r="C86" t="s">
        <v>29</v>
      </c>
      <c r="D86" s="1">
        <v>0</v>
      </c>
      <c r="E86" s="1">
        <v>0</v>
      </c>
      <c r="G86" s="9" t="str">
        <f t="shared" si="12"/>
        <v>n/a</v>
      </c>
    </row>
    <row r="87" spans="2:9">
      <c r="B87" s="18">
        <v>19</v>
      </c>
      <c r="C87" t="s">
        <v>30</v>
      </c>
      <c r="D87" s="1">
        <v>0</v>
      </c>
      <c r="E87" s="1">
        <v>0</v>
      </c>
      <c r="G87" s="9" t="str">
        <f t="shared" si="12"/>
        <v>n/a</v>
      </c>
    </row>
    <row r="88" spans="2:9">
      <c r="B88" s="18"/>
      <c r="G88" s="10"/>
    </row>
    <row r="89" spans="2:9">
      <c r="B89" s="18">
        <v>21</v>
      </c>
      <c r="C89" t="s">
        <v>31</v>
      </c>
      <c r="D89" s="1">
        <v>15808</v>
      </c>
      <c r="E89" s="1">
        <v>15165</v>
      </c>
      <c r="G89" s="9">
        <f t="shared" ref="G89" si="13">IFERROR((D89-E89)/E89,"n/a")</f>
        <v>4.2400263765248927E-2</v>
      </c>
    </row>
    <row r="90" spans="2:9">
      <c r="B90" s="18"/>
      <c r="G90" s="10"/>
    </row>
    <row r="91" spans="2:9">
      <c r="B91" s="18">
        <v>22</v>
      </c>
      <c r="C91" t="s">
        <v>32</v>
      </c>
      <c r="D91" s="1">
        <v>695179</v>
      </c>
      <c r="E91" s="1">
        <v>709436</v>
      </c>
      <c r="G91" s="9">
        <f t="shared" ref="G91:G92" si="14">IFERROR((D91-E91)/E91,"n/a")</f>
        <v>-2.0096245468231102E-2</v>
      </c>
    </row>
    <row r="92" spans="2:9">
      <c r="B92" s="18">
        <v>23</v>
      </c>
      <c r="C92" t="s">
        <v>33</v>
      </c>
      <c r="D92" s="1">
        <v>10632489</v>
      </c>
      <c r="E92" s="1">
        <v>10531603</v>
      </c>
      <c r="G92" s="9">
        <f t="shared" si="14"/>
        <v>9.5793584319500084E-3</v>
      </c>
    </row>
    <row r="93" spans="2:9">
      <c r="B93" s="18"/>
      <c r="G93" s="10"/>
    </row>
    <row r="94" spans="2:9">
      <c r="B94" s="18"/>
      <c r="C94" t="s">
        <v>34</v>
      </c>
      <c r="D94" s="3">
        <v>0.1082</v>
      </c>
      <c r="E94" s="3">
        <v>0.1082</v>
      </c>
      <c r="G94" s="9">
        <f t="shared" ref="G94" si="15">IFERROR((D94-E94)/E94,"n/a")</f>
        <v>0</v>
      </c>
    </row>
    <row r="95" spans="2:9">
      <c r="B95" s="18"/>
      <c r="G95" s="10"/>
    </row>
    <row r="96" spans="2:9">
      <c r="B96" s="18">
        <v>30</v>
      </c>
      <c r="C96" t="s">
        <v>35</v>
      </c>
      <c r="D96" s="20">
        <v>0</v>
      </c>
      <c r="E96" s="20">
        <v>0</v>
      </c>
      <c r="G96" s="9" t="str">
        <f t="shared" ref="G96" si="16">IFERROR((D96-E96)/E96,"n/a")</f>
        <v>n/a</v>
      </c>
    </row>
    <row r="97" spans="2:9">
      <c r="B97" s="18"/>
      <c r="G97" s="10"/>
    </row>
    <row r="98" spans="2:9">
      <c r="B98" s="18"/>
      <c r="C98" t="s">
        <v>36</v>
      </c>
      <c r="G98" s="10"/>
    </row>
    <row r="99" spans="2:9">
      <c r="B99" s="18">
        <v>31</v>
      </c>
      <c r="C99" s="6" t="s">
        <v>72</v>
      </c>
      <c r="D99" s="1">
        <v>216155</v>
      </c>
      <c r="E99" s="1">
        <v>274779</v>
      </c>
      <c r="G99" s="9">
        <f t="shared" ref="G99:G102" si="17">IFERROR((D99-E99)/E99,"n/a")</f>
        <v>-0.21334963734492082</v>
      </c>
      <c r="H99" s="23"/>
      <c r="I99" s="24" t="s">
        <v>84</v>
      </c>
    </row>
    <row r="100" spans="2:9" ht="30">
      <c r="B100" s="18">
        <v>32</v>
      </c>
      <c r="C100" s="16" t="s">
        <v>73</v>
      </c>
      <c r="D100" s="1">
        <v>194212</v>
      </c>
      <c r="E100" s="1">
        <v>247711</v>
      </c>
      <c r="G100" s="9">
        <f t="shared" si="17"/>
        <v>-0.21597345293507353</v>
      </c>
      <c r="H100" s="23"/>
      <c r="I100" s="24" t="s">
        <v>84</v>
      </c>
    </row>
    <row r="101" spans="2:9" ht="30">
      <c r="B101" s="18" t="s">
        <v>37</v>
      </c>
      <c r="C101" s="16" t="s">
        <v>74</v>
      </c>
      <c r="D101" s="1">
        <v>0</v>
      </c>
      <c r="E101" s="1">
        <v>0</v>
      </c>
      <c r="G101" s="9" t="str">
        <f t="shared" si="17"/>
        <v>n/a</v>
      </c>
    </row>
    <row r="102" spans="2:9" ht="30">
      <c r="B102" s="18" t="s">
        <v>38</v>
      </c>
      <c r="C102" s="16" t="s">
        <v>75</v>
      </c>
      <c r="D102" s="1">
        <v>0</v>
      </c>
      <c r="E102" s="1">
        <v>0</v>
      </c>
      <c r="G102" s="9" t="str">
        <f t="shared" si="17"/>
        <v>n/a</v>
      </c>
    </row>
    <row r="103" spans="2:9">
      <c r="B103" s="4"/>
      <c r="G103" s="9"/>
    </row>
    <row r="104" spans="2:9">
      <c r="B104" s="4"/>
    </row>
    <row r="105" spans="2:9">
      <c r="B105" s="4"/>
    </row>
    <row r="106" spans="2:9">
      <c r="B106" s="4"/>
    </row>
    <row r="107" spans="2:9">
      <c r="B107" s="4"/>
    </row>
    <row r="108" spans="2:9">
      <c r="B108" s="4"/>
    </row>
    <row r="109" spans="2:9">
      <c r="B109" s="4"/>
    </row>
    <row r="110" spans="2:9">
      <c r="B110" s="4"/>
    </row>
    <row r="111" spans="2:9">
      <c r="B111" s="4"/>
    </row>
    <row r="112" spans="2:9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</sheetData>
  <protectedRanges>
    <protectedRange sqref="D16:D19" name="Range1_1"/>
    <protectedRange sqref="D23:D26" name="Range1_2"/>
    <protectedRange sqref="E16:E19" name="Range1_3"/>
    <protectedRange sqref="E23:E26" name="Range1_5"/>
  </protectedRanges>
  <mergeCells count="1">
    <mergeCell ref="C1:G1"/>
  </mergeCells>
  <pageMargins left="0.45" right="0.45" top="0.5" bottom="0.5" header="0.3" footer="0.3"/>
  <pageSetup scale="70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19 vs June 18</vt:lpstr>
      <vt:lpstr>'June 19 vs June 18'!Print_Titles</vt:lpstr>
    </vt:vector>
  </TitlesOfParts>
  <Company>Midwest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 Brewster</dc:creator>
  <cp:lastModifiedBy>Malinda Hibben</cp:lastModifiedBy>
  <cp:lastPrinted>2018-03-21T16:59:36Z</cp:lastPrinted>
  <dcterms:created xsi:type="dcterms:W3CDTF">2018-03-21T16:16:25Z</dcterms:created>
  <dcterms:modified xsi:type="dcterms:W3CDTF">2019-04-29T15:52:38Z</dcterms:modified>
</cp:coreProperties>
</file>