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90" tabRatio="785" activeTab="1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definedNames>
    <definedName name="_xlnm.Print_Area" localSheetId="0">'ANC_SERV_1_PRICING'!$A$1:$I$7</definedName>
    <definedName name="_xlnm.Print_Area" localSheetId="1">'ANC_SERV_2_PRICING'!#REF!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<sst xmlns="http://schemas.openxmlformats.org/spreadsheetml/2006/main" count="239" uniqueCount="70">
  <si>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</si>
  <si>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</si>
  <si>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</si>
  <si>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</si>
  <si>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</si>
  <si>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</si>
  <si>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</si>
  <si>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</si>
  <si>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</si>
  <si>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</si>
  <si>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</si>
  <si>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</si>
  <si>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</si>
  <si>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ALTW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</si>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</sst>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2" borderId="0" xfId="0" applyNumberFormat="1" applyFill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8" sqref="C48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59</v>
      </c>
    </row>
    <row r="2" ht="12.75">
      <c r="A2" t="s">
        <v>60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21</v>
      </c>
      <c r="B7" s="10">
        <v>0.15978257455900235</v>
      </c>
      <c r="C7" s="10">
        <v>0.0758784828955993</v>
      </c>
      <c r="D7" s="10">
        <v>2.5565211929440377</v>
      </c>
      <c r="E7" s="10">
        <v>1.821083589494383</v>
      </c>
      <c r="F7" s="10">
        <v>12.782605964720188</v>
      </c>
      <c r="G7" s="10">
        <v>55.391292513787484</v>
      </c>
      <c r="H7" s="10">
        <v>664.6955101654498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June 1, 2007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G25" sqref="G25"/>
    </sheetView>
  </sheetViews>
  <sheetFormatPr defaultColWidth="9.00390625" defaultRowHeight="12.75"/>
  <cols>
    <col min="1" max="6" width="9.00390625" style="18" customWidth="1"/>
    <col min="7" max="7" width="9.50390625" style="18" bestFit="1" customWidth="1"/>
    <col min="8" max="8" width="11.125" style="18" bestFit="1" customWidth="1"/>
    <col min="9" max="16384" width="9.00390625" style="18" customWidth="1"/>
  </cols>
  <sheetData>
    <row r="1" spans="1:8" ht="12.75">
      <c r="A1" s="3" t="s">
        <v>32</v>
      </c>
      <c r="B1"/>
      <c r="C1"/>
      <c r="D1"/>
      <c r="E1"/>
      <c r="F1"/>
      <c r="G1"/>
      <c r="H1"/>
    </row>
    <row r="2" spans="1:8" ht="12.75">
      <c r="A2" t="s">
        <v>33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1:8" ht="12.75">
      <c r="A5"/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2.75">
      <c r="A6"/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0.49665812931801534</v>
      </c>
      <c r="C7" s="10">
        <v>0.2358559152925735</v>
      </c>
      <c r="D7" s="10">
        <v>7.946530069088245</v>
      </c>
      <c r="E7" s="10">
        <v>5.660541967021763</v>
      </c>
      <c r="F7" s="10">
        <v>39.73265034544123</v>
      </c>
      <c r="G7" s="10">
        <v>172.17481816357866</v>
      </c>
      <c r="H7" s="10">
        <v>2066.0978179629437</v>
      </c>
    </row>
    <row r="8" spans="1:8" ht="12.75">
      <c r="A8" s="7" t="s">
        <v>13</v>
      </c>
      <c r="B8" s="11">
        <v>0.38</v>
      </c>
      <c r="C8" s="11">
        <v>0.18</v>
      </c>
      <c r="D8" s="11">
        <v>6</v>
      </c>
      <c r="E8" s="11">
        <v>4.273972602739726</v>
      </c>
      <c r="F8" s="11">
        <v>30</v>
      </c>
      <c r="G8" s="11">
        <v>130</v>
      </c>
      <c r="H8" s="11">
        <v>1560</v>
      </c>
    </row>
    <row r="9" spans="1:8" ht="12.75">
      <c r="A9" s="6" t="s">
        <v>69</v>
      </c>
      <c r="B9" s="10">
        <v>0.3813094266102993</v>
      </c>
      <c r="C9" s="10">
        <v>0.18107844916653484</v>
      </c>
      <c r="D9" s="10">
        <v>6.100950825764789</v>
      </c>
      <c r="E9" s="10">
        <v>4.3458827799968365</v>
      </c>
      <c r="F9" s="10">
        <v>30.504754128823947</v>
      </c>
      <c r="G9" s="10">
        <v>132.18726789157043</v>
      </c>
      <c r="H9" s="10">
        <v>1586.2472146988453</v>
      </c>
    </row>
    <row r="10" spans="1:8" ht="12.75">
      <c r="A10" s="7" t="s">
        <v>67</v>
      </c>
      <c r="B10" s="11">
        <v>0.1191</v>
      </c>
      <c r="C10" s="11">
        <v>0.1191</v>
      </c>
      <c r="D10" s="11">
        <v>2.8582</v>
      </c>
      <c r="E10" s="11">
        <v>2.8582</v>
      </c>
      <c r="F10" s="11">
        <v>20.00769230769231</v>
      </c>
      <c r="G10" s="11">
        <v>86.7</v>
      </c>
      <c r="H10" s="11">
        <v>1040.4</v>
      </c>
    </row>
    <row r="11" spans="1:8" ht="12.75">
      <c r="A11" s="6" t="s">
        <v>51</v>
      </c>
      <c r="B11" s="10">
        <v>0.3475965563452125</v>
      </c>
      <c r="C11" s="10">
        <v>0.16506868429179042</v>
      </c>
      <c r="D11" s="10">
        <v>5.5615449015234</v>
      </c>
      <c r="E11" s="10">
        <v>3.9616484230029703</v>
      </c>
      <c r="F11" s="10">
        <v>27.807724507617003</v>
      </c>
      <c r="G11" s="10">
        <v>120.500139533007</v>
      </c>
      <c r="H11" s="10">
        <v>1446.0016743960841</v>
      </c>
    </row>
    <row r="12" spans="1:8" ht="12.75">
      <c r="A12" s="7" t="s">
        <v>14</v>
      </c>
      <c r="B12" s="11">
        <v>0.6501992628662219</v>
      </c>
      <c r="C12" s="11">
        <v>0.30877042620131084</v>
      </c>
      <c r="D12" s="11">
        <v>10.40318820585955</v>
      </c>
      <c r="E12" s="11">
        <v>7.410490228831461</v>
      </c>
      <c r="F12" s="11">
        <v>52.01594102929775</v>
      </c>
      <c r="G12" s="11">
        <v>225.40241112695693</v>
      </c>
      <c r="H12" s="11">
        <v>2704.828933523483</v>
      </c>
    </row>
    <row r="13" spans="1: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</row>
    <row r="15" spans="1:8" ht="12.75">
      <c r="A15" s="6" t="s">
        <v>50</v>
      </c>
      <c r="B15" s="13"/>
      <c r="C15" s="13"/>
      <c r="D15" s="13"/>
      <c r="E15" s="13"/>
      <c r="F15" s="13"/>
      <c r="G15" s="13"/>
      <c r="H15" s="13"/>
    </row>
    <row r="16" spans="1:8" ht="12.75">
      <c r="A16" s="7" t="s">
        <v>62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1">
        <v>2640</v>
      </c>
    </row>
    <row r="17" spans="1:8" ht="12.75">
      <c r="A17" s="6" t="s">
        <v>16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0">
        <v>2675.3</v>
      </c>
    </row>
    <row r="18" spans="1:8" ht="12.75">
      <c r="A18" s="7" t="s">
        <v>17</v>
      </c>
      <c r="B18" s="11">
        <v>0.3334280427376296</v>
      </c>
      <c r="C18" s="11">
        <v>0.1583402577384177</v>
      </c>
      <c r="D18" s="11">
        <v>5.334848683802074</v>
      </c>
      <c r="E18" s="11">
        <v>3.8001661857220252</v>
      </c>
      <c r="F18" s="11">
        <v>26.67424341901037</v>
      </c>
      <c r="G18" s="11">
        <v>115.58838814904493</v>
      </c>
      <c r="H18" s="11">
        <v>1387.0606577885392</v>
      </c>
    </row>
    <row r="19" spans="1:8" ht="12.75">
      <c r="A19" s="6" t="s">
        <v>63</v>
      </c>
      <c r="B19" s="10">
        <v>0.4379003837096322</v>
      </c>
      <c r="C19" s="10">
        <v>0.20795269363379795</v>
      </c>
      <c r="D19" s="10">
        <v>7.006406139354115</v>
      </c>
      <c r="E19" s="10">
        <v>4.990864647211151</v>
      </c>
      <c r="F19" s="10">
        <v>35.032030696770576</v>
      </c>
      <c r="G19" s="10">
        <v>151.8054663526725</v>
      </c>
      <c r="H19" s="10">
        <v>1821.6655962320701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39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0">
        <v>1020</v>
      </c>
    </row>
    <row r="22" spans="1:8" ht="12.75">
      <c r="A22" s="7" t="s">
        <v>49</v>
      </c>
      <c r="B22" s="11">
        <v>0.8405018267406732</v>
      </c>
      <c r="C22" s="11">
        <v>0.39914242000470324</v>
      </c>
      <c r="D22" s="11">
        <v>13.448029227850771</v>
      </c>
      <c r="E22" s="11">
        <v>9.579418080112877</v>
      </c>
      <c r="F22" s="11">
        <v>67.24014613925385</v>
      </c>
      <c r="G22" s="11">
        <v>291.37396660343336</v>
      </c>
      <c r="H22" s="11">
        <v>3496.4875992412003</v>
      </c>
    </row>
    <row r="23" spans="1:8" ht="12.75">
      <c r="A23" s="6" t="s">
        <v>19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0">
        <v>700.8</v>
      </c>
    </row>
    <row r="24" spans="1:8" ht="12.75">
      <c r="A24" s="7" t="s">
        <v>20</v>
      </c>
      <c r="B24" s="11">
        <v>0.48955588942307693</v>
      </c>
      <c r="C24" s="11">
        <v>0.2324831621004566</v>
      </c>
      <c r="D24" s="11">
        <v>7.832894230769231</v>
      </c>
      <c r="E24" s="11">
        <v>5.579595890410959</v>
      </c>
      <c r="F24" s="11">
        <v>39.16447115384615</v>
      </c>
      <c r="G24" s="11">
        <v>169.71270833333332</v>
      </c>
      <c r="H24" s="11">
        <v>2036.5525</v>
      </c>
    </row>
    <row r="25" spans="1:8" ht="12.75">
      <c r="A25" s="6" t="s">
        <v>40</v>
      </c>
      <c r="B25" s="10">
        <v>0.4194269555340459</v>
      </c>
      <c r="C25" s="10">
        <v>0.19917992408922727</v>
      </c>
      <c r="D25" s="10">
        <v>6.7108312885447345</v>
      </c>
      <c r="E25" s="10">
        <v>4.780318178141455</v>
      </c>
      <c r="F25" s="10">
        <v>33.554156442723674</v>
      </c>
      <c r="G25" s="10">
        <v>145.40134458513592</v>
      </c>
      <c r="H25" s="10">
        <v>1744.816135021631</v>
      </c>
    </row>
    <row r="26" spans="1:8" ht="12.75">
      <c r="A26" s="7" t="s">
        <v>22</v>
      </c>
      <c r="B26" s="11">
        <v>0.2258978571192752</v>
      </c>
      <c r="C26" s="11">
        <v>0.10727569470504394</v>
      </c>
      <c r="D26" s="11">
        <v>3.6143657139084033</v>
      </c>
      <c r="E26" s="11">
        <v>2.5746166729210547</v>
      </c>
      <c r="F26" s="11">
        <v>18.071828569542017</v>
      </c>
      <c r="G26" s="11">
        <v>78.31125713468208</v>
      </c>
      <c r="H26" s="11">
        <v>939.735085616185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52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1">
        <v>1320</v>
      </c>
    </row>
    <row r="29" spans="1:8" ht="12.75">
      <c r="A29" s="6" t="s">
        <v>24</v>
      </c>
      <c r="B29" s="10">
        <v>0.30874509098298053</v>
      </c>
      <c r="C29" s="10">
        <v>0.14661867334351586</v>
      </c>
      <c r="D29" s="10">
        <v>4.9399214557276885</v>
      </c>
      <c r="E29" s="10">
        <v>3.518848160244381</v>
      </c>
      <c r="F29" s="10">
        <v>24.699607278638442</v>
      </c>
      <c r="G29" s="10">
        <v>107.0316315407666</v>
      </c>
      <c r="H29" s="10">
        <v>1284.379578489199</v>
      </c>
    </row>
    <row r="30" spans="1:8" ht="12.75">
      <c r="A30" s="7" t="s">
        <v>25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1">
        <v>1287</v>
      </c>
    </row>
    <row r="31" spans="1:8" ht="12.75">
      <c r="A31" s="6" t="s">
        <v>26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0">
        <v>1128</v>
      </c>
    </row>
    <row r="32" spans="1:8" ht="12.75">
      <c r="A32" s="7" t="s">
        <v>27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1">
        <v>1143</v>
      </c>
    </row>
    <row r="33" spans="1:8" ht="12.75">
      <c r="A33" s="6" t="s">
        <v>65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0">
        <v>211.9</v>
      </c>
    </row>
    <row r="34" spans="1:8" ht="12.75">
      <c r="A34" s="7" t="s">
        <v>28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1">
        <v>691.6</v>
      </c>
    </row>
    <row r="35" spans="1:8" ht="12.75">
      <c r="A35" s="6" t="s">
        <v>29</v>
      </c>
      <c r="B35" s="10">
        <v>0.2573128613654188</v>
      </c>
      <c r="C35" s="10">
        <v>0.1221942355342628</v>
      </c>
      <c r="D35" s="10">
        <v>4.117005781846701</v>
      </c>
      <c r="E35" s="10">
        <v>2.9326616528223073</v>
      </c>
      <c r="F35" s="10">
        <v>20.585028909233504</v>
      </c>
      <c r="G35" s="10">
        <v>89.20179194001184</v>
      </c>
      <c r="H35" s="10">
        <v>1070.4215032801421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0.2634334581832195</v>
      </c>
      <c r="C37" s="10">
        <v>0.1251008203244513</v>
      </c>
      <c r="D37" s="10">
        <v>4.214935330931512</v>
      </c>
      <c r="E37" s="10">
        <v>3.0024196877868308</v>
      </c>
      <c r="F37" s="10">
        <v>21.074676654657562</v>
      </c>
      <c r="G37" s="10">
        <v>91.32359883684944</v>
      </c>
      <c r="H37" s="10">
        <v>1095.8831860421933</v>
      </c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5" t="s">
        <v>41</v>
      </c>
      <c r="B48" s="9"/>
      <c r="C48" s="9"/>
      <c r="D48" s="9"/>
      <c r="E48" s="9"/>
      <c r="F48" s="9"/>
      <c r="G48" s="9"/>
      <c r="H48" s="9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July 1, 2007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G30" sqref="G30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34</v>
      </c>
    </row>
    <row r="2" ht="12.75">
      <c r="A2" t="s">
        <v>42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6" t="s">
        <v>66</v>
      </c>
      <c r="B9" s="17">
        <f>ROUND($D$9/16,4)</f>
        <v>1.2045</v>
      </c>
      <c r="C9" s="17">
        <f>ROUND($E$9/24,4)</f>
        <v>0.572</v>
      </c>
      <c r="D9" s="17">
        <f>ROUND($H$9/260,4)</f>
        <v>19.2719</v>
      </c>
      <c r="E9" s="17">
        <f>ROUND($H$9/365,4)</f>
        <v>13.7279</v>
      </c>
      <c r="F9" s="17">
        <f>ROUND($H$9/52,4)</f>
        <v>96.3596</v>
      </c>
      <c r="G9" s="17">
        <f>417.5582</f>
        <v>417.5582</v>
      </c>
      <c r="H9" s="17">
        <f>G9*12</f>
        <v>5010.6984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67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51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14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62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17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45</v>
      </c>
      <c r="B19" s="10">
        <v>0.24</v>
      </c>
      <c r="C19" s="10">
        <v>0.11</v>
      </c>
      <c r="D19" s="10">
        <v>3.84</v>
      </c>
      <c r="E19" s="10">
        <v>2.74</v>
      </c>
      <c r="F19" s="10">
        <v>19.19</v>
      </c>
      <c r="G19" s="10">
        <v>83.18</v>
      </c>
      <c r="H19" s="10">
        <v>998.13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18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43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49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19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20</v>
      </c>
      <c r="B24" s="11">
        <v>0.16387885044562234</v>
      </c>
      <c r="C24" s="11">
        <v>0.0778237463303412</v>
      </c>
      <c r="D24" s="11">
        <v>2.6220616071299574</v>
      </c>
      <c r="E24" s="11">
        <v>1.8677699119281888</v>
      </c>
      <c r="F24" s="11">
        <v>13.110308035649785</v>
      </c>
      <c r="G24" s="11">
        <v>56.811334821149075</v>
      </c>
      <c r="H24" s="11">
        <v>681.7360178537889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24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25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26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27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64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28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29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44</v>
      </c>
    </row>
    <row r="40" ht="12.75">
      <c r="A40" t="s">
        <v>46</v>
      </c>
    </row>
    <row r="41" ht="12.75">
      <c r="A41" t="s">
        <v>54</v>
      </c>
    </row>
    <row r="42" ht="12.75">
      <c r="B42" t="s">
        <v>55</v>
      </c>
    </row>
    <row r="43" spans="1:8" ht="12.75">
      <c r="A43" s="8" t="s">
        <v>68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June 1, 2007</oddHeader>
    <oddFooter>&amp;L&amp;9&amp;D&amp;R&amp;9&amp;Z&amp;F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9" sqref="A9:H9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35</v>
      </c>
    </row>
    <row r="2" ht="12.75">
      <c r="A2" t="s">
        <v>36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13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6" t="s">
        <v>66</v>
      </c>
      <c r="B9" s="17">
        <f>ROUND($D$9/16,4)</f>
        <v>0.6493</v>
      </c>
      <c r="C9" s="17">
        <f>ROUND($E$9/24,4)</f>
        <v>0.3083</v>
      </c>
      <c r="D9" s="17">
        <f>ROUND($H$9/260,4)</f>
        <v>10.3884</v>
      </c>
      <c r="E9" s="17">
        <f>ROUND($H$9/365,4)</f>
        <v>7.4</v>
      </c>
      <c r="F9" s="17">
        <f>ROUND($H$9/52,4)</f>
        <v>51.942</v>
      </c>
      <c r="G9" s="10">
        <f>225.0819</f>
        <v>225.0819</v>
      </c>
      <c r="H9" s="17">
        <f>G9*12</f>
        <v>2700.9827999999998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67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51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14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62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17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45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39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49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19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20</v>
      </c>
      <c r="B24" s="11">
        <v>0.1474909654010601</v>
      </c>
      <c r="C24" s="11">
        <v>0.07004137169730708</v>
      </c>
      <c r="D24" s="11">
        <v>2.3598554464169617</v>
      </c>
      <c r="E24" s="11">
        <v>1.6809929207353698</v>
      </c>
      <c r="F24" s="11">
        <v>11.799277232084806</v>
      </c>
      <c r="G24" s="11">
        <v>51.130201339034166</v>
      </c>
      <c r="H24" s="11">
        <v>613.56241606841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53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24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25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26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27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64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28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29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47</v>
      </c>
    </row>
    <row r="40" ht="12.75">
      <c r="A40" t="s">
        <v>56</v>
      </c>
    </row>
    <row r="41" ht="12.75">
      <c r="B41" t="s">
        <v>57</v>
      </c>
    </row>
    <row r="42" spans="1:8" ht="12.75">
      <c r="A42" s="8" t="s">
        <v>68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&amp;R&amp;9effective June 1, 2007</oddHeader>
    <oddFooter>&amp;L&amp;9&amp;D&amp;R&amp;9&amp;Z&amp;F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9" sqref="A9:H9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37</v>
      </c>
    </row>
    <row r="2" ht="12.75">
      <c r="A2" t="s">
        <v>38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6" t="s">
        <v>66</v>
      </c>
      <c r="B9" s="17">
        <f>ROUND($D$9/16,4)</f>
        <v>0.0488</v>
      </c>
      <c r="C9" s="17">
        <f>ROUND($E$9/24,4)</f>
        <v>0.0232</v>
      </c>
      <c r="D9" s="17">
        <f>ROUND($H$9/260,4)</f>
        <v>0.7812</v>
      </c>
      <c r="E9" s="17">
        <f>ROUND($H$9/365,4)</f>
        <v>0.5564</v>
      </c>
      <c r="F9" s="17">
        <f>ROUND($H$9/52,4)</f>
        <v>3.9058</v>
      </c>
      <c r="G9" s="10">
        <f>16.925</f>
        <v>16.925</v>
      </c>
      <c r="H9" s="17">
        <f>G9*12</f>
        <v>203.10000000000002</v>
      </c>
    </row>
    <row r="10" spans="1:8" ht="12.75">
      <c r="A10" s="7" t="s">
        <v>67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51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14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50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62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17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45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  <c r="I19" s="8"/>
    </row>
    <row r="20" spans="1:9" ht="12.75">
      <c r="A20" s="7" t="s">
        <v>18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39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49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19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20</v>
      </c>
      <c r="B24" s="11">
        <v>0.1535906222450693</v>
      </c>
      <c r="C24" s="11">
        <v>0.07293801239035255</v>
      </c>
      <c r="D24" s="11">
        <v>2.457449955921109</v>
      </c>
      <c r="E24" s="11">
        <v>1.7505122973684613</v>
      </c>
      <c r="F24" s="11">
        <v>12.287249779605546</v>
      </c>
      <c r="G24" s="11">
        <v>53.244749044957366</v>
      </c>
      <c r="H24" s="11">
        <v>638.9369885394883</v>
      </c>
      <c r="I24" s="8"/>
    </row>
    <row r="25" spans="1:9" ht="12.75">
      <c r="A25" s="6" t="s">
        <v>21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22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23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24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25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26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27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64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28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29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30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31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48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58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57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68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&amp;R&amp;9Effective June 1, 2007</oddHeader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NETWORK USER</cp:lastModifiedBy>
  <cp:lastPrinted>2007-08-29T16:45:04Z</cp:lastPrinted>
  <dcterms:created xsi:type="dcterms:W3CDTF">2001-08-20T22:15:47Z</dcterms:created>
  <dcterms:modified xsi:type="dcterms:W3CDTF">2007-08-29T16:47:12Z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